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9"/>
  </bookViews>
  <sheets>
    <sheet name="титул" sheetId="1" r:id="rId1"/>
    <sheet name="свод" sheetId="2" r:id="rId2"/>
    <sheet name="мб осн" sheetId="3" r:id="rId3"/>
    <sheet name="мб озд" sheetId="4" r:id="rId4"/>
    <sheet name="мб пит" sheetId="5" r:id="rId5"/>
    <sheet name="232" sheetId="6" r:id="rId6"/>
    <sheet name="кб пит" sheetId="7" r:id="rId7"/>
    <sheet name="внеб" sheetId="8" r:id="rId8"/>
    <sheet name="44-ФЗ" sheetId="9" r:id="rId9"/>
    <sheet name="Лист1" sheetId="10" r:id="rId10"/>
  </sheets>
  <definedNames>
    <definedName name="TABLE" localSheetId="0">'титул'!#REF!</definedName>
    <definedName name="TABLE_2" localSheetId="0">'титул'!#REF!</definedName>
    <definedName name="_xlnm.Print_Area" localSheetId="5">'232'!$A$1:$FE$93</definedName>
    <definedName name="_xlnm.Print_Area" localSheetId="7">'внеб'!$A$1:$FQ$93</definedName>
    <definedName name="_xlnm.Print_Area" localSheetId="0">'титул'!$A$1:$FE$38</definedName>
  </definedNames>
  <calcPr fullCalcOnLoad="1"/>
</workbook>
</file>

<file path=xl/sharedStrings.xml><?xml version="1.0" encoding="utf-8"?>
<sst xmlns="http://schemas.openxmlformats.org/spreadsheetml/2006/main" count="2500" uniqueCount="370">
  <si>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</si>
  <si>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</si>
  <si>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</si>
  <si>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</si>
  <si>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</si>
  <si>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</si>
  <si>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</si>
  <si>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</si>
  <si>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</si>
  <si>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</si>
  <si>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</si>
  <si>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</si>
  <si>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</si>
  <si>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</si>
  <si>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</si>
  <si>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</si>
  <si>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</si>
  <si>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</si>
  <si>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</si>
  <si>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</si>
  <si>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</si>
  <si>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</si>
  <si>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</si>
  <si>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</si>
  <si>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</si>
  <si>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</si>
  <si>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</si>
  <si>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</si>
  <si>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</si>
  <si>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</si>
  <si>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</si>
  <si>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</si>
  <si>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</si>
  <si>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</si>
  <si>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ИНН</t>
  </si>
  <si>
    <t>КПП</t>
  </si>
  <si>
    <t>по ОКЕИ</t>
  </si>
  <si>
    <t>383</t>
  </si>
  <si>
    <t>Учреждение</t>
  </si>
  <si>
    <t>от "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</si>
  <si>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</si>
  <si>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</si>
  <si>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</si>
  <si>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</si>
  <si>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</si>
  <si>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</si>
  <si>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</si>
  <si>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</si>
  <si>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</si>
  <si>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</si>
  <si>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</si>
  <si>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</si>
  <si>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</si>
  <si>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</si>
  <si>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</si>
  <si>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</si>
  <si>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</si>
  <si>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</si>
  <si>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</si>
  <si>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</si>
  <si>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</si>
  <si>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</si>
  <si>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</si>
  <si>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</si>
  <si>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</si>
  <si>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</si>
  <si>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</si>
  <si>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</si>
  <si>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</si>
  <si>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</si>
  <si>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</si>
  <si>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</si>
  <si>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</si>
  <si>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</si>
  <si>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</si>
  <si>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</si>
  <si>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</si>
  <si>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</si>
  <si>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</si>
  <si>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</si>
  <si>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</si>
  <si>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</si>
  <si>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</si>
  <si>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</si>
  <si>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</si>
  <si>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</si>
  <si>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</si>
  <si>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</si>
  <si>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</si>
  <si>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</si>
  <si>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</si>
  <si>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</si>
  <si>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</si>
  <si>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</si>
  <si>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</si>
  <si>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</si>
  <si>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</si>
  <si>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</si>
  <si>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</si>
  <si>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</si>
  <si>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</si>
  <si>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</si>
  <si>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</si>
  <si>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</si>
  <si>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</si>
  <si>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</si>
  <si>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</si>
  <si>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</si>
  <si>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</si>
  <si>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</si>
  <si>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</si>
  <si>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</si>
  <si>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</si>
  <si>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</si>
  <si>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</si>
  <si>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</si>
  <si>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</si>
  <si>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</si>
  <si>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</si>
  <si>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</si>
  <si>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</si>
  <si>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</si>
  <si>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</si>
  <si>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</si>
  <si>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</si>
  <si>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</si>
  <si>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</si>
  <si>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</si>
  <si>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</si>
  <si>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</si>
  <si>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</si>
  <si>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</si>
  <si>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</si>
  <si>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</si>
  <si>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</si>
  <si>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</si>
  <si>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</si>
  <si>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</si>
  <si>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</si>
  <si>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</si>
  <si>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</si>
  <si>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</si>
  <si>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</si>
  <si>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</si>
  <si>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</si>
  <si>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</si>
  <si>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</si>
  <si>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</si>
  <si>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</si>
  <si>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</si>
  <si>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</si>
  <si>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</si>
  <si>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</si>
  <si>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</si>
  <si>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</si>
  <si>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</si>
  <si>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</si>
  <si>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</si>
  <si>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</si>
  <si>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</si>
  <si>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</si>
  <si>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</si>
  <si>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</si>
  <si>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</si>
  <si>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</si>
  <si>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</si>
  <si>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</si>
  <si>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</si>
  <si>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</si>
  <si>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</si>
  <si>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</si>
  <si>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</si>
  <si>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</si>
  <si>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</si>
  <si>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</si>
  <si>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</si>
  <si>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</si>
  <si>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</si>
  <si>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</si>
  <si>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</si>
  <si>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</si>
  <si>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</si>
  <si>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</si>
  <si>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</si>
  <si>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</si>
  <si>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</si>
  <si>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</si>
  <si>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</si>
  <si>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</si>
  <si>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</si>
  <si>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</si>
  <si>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</si>
  <si>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</si>
  <si>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</si>
  <si>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</si>
  <si>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</si>
  <si>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</si>
  <si>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</si>
  <si>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</si>
  <si>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</si>
  <si>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</si>
  <si>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</si>
  <si>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</si>
  <si>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</si>
  <si>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</si>
  <si>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</si>
  <si>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</si>
  <si>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</si>
  <si>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</si>
  <si>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</si>
  <si>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</si>
  <si>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</si>
  <si>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</si>
  <si>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</si>
  <si>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</si>
  <si>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</si>
  <si>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</si>
  <si>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</si>
  <si>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</si>
  <si>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</si>
  <si>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</si>
  <si>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</si>
  <si>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</si>
  <si>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</si>
  <si>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</si>
  <si>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</si>
  <si>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</si>
  <si>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</si>
  <si>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</si>
  <si>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</si>
  <si>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</si>
  <si>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</si>
  <si>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</si>
  <si>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</si>
  <si>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</si>
  <si>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</si>
  <si>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</si>
  <si>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</si>
  <si>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</si>
  <si>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</si>
  <si>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</si>
  <si>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</si>
  <si>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</si>
  <si>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</si>
  <si>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</si>
  <si>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</si>
  <si>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</si>
  <si>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</si>
  <si>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</si>
  <si>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</si>
  <si>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</si>
  <si>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</si>
  <si>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</si>
  <si>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</si>
  <si>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</si>
  <si>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</si>
  <si>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</si>
  <si>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</si>
  <si>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</si>
  <si>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</si>
  <si>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</si>
  <si>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</si>
  <si>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</si>
  <si>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</si>
  <si>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 xml:space="preserve">Руководитель управления образования </t>
  </si>
  <si>
    <t>администрации Николаевского муниципального района</t>
  </si>
  <si>
    <t>902</t>
  </si>
  <si>
    <t>к Порядку составления, утверждения и ведения  планов финансово-хозяйственной
деятельности муниципальных бюджетных учреждений, подведомственных Управлению образования администрации Николаевского муниципального района, утвержденного
приказом управления образования
от 31.12. 2019 г. № 458-осн.р_</t>
  </si>
  <si>
    <t>26</t>
  </si>
  <si>
    <t>декабря</t>
  </si>
  <si>
    <t>19</t>
  </si>
  <si>
    <t>20</t>
  </si>
  <si>
    <t>21</t>
  </si>
  <si>
    <t>22</t>
  </si>
  <si>
    <t>О.П. Абрамович</t>
  </si>
  <si>
    <t>26.12.2019</t>
  </si>
  <si>
    <t>270501001</t>
  </si>
  <si>
    <t>Управление образования администрации Николаевского муниципального района</t>
  </si>
  <si>
    <t>доходы от оказания платных услуг, работ, компенсации затрат учреждений, всего</t>
  </si>
  <si>
    <t>1230</t>
  </si>
  <si>
    <t>152</t>
  </si>
  <si>
    <t>155</t>
  </si>
  <si>
    <t>211</t>
  </si>
  <si>
    <t>212</t>
  </si>
  <si>
    <t>2121</t>
  </si>
  <si>
    <t>213</t>
  </si>
  <si>
    <t>214</t>
  </si>
  <si>
    <t>291</t>
  </si>
  <si>
    <t>297</t>
  </si>
  <si>
    <t>225</t>
  </si>
  <si>
    <t>услуги связи</t>
  </si>
  <si>
    <t>транспортные услуги</t>
  </si>
  <si>
    <t>коммунальные услуги</t>
  </si>
  <si>
    <t>расходы по содержанию имущества</t>
  </si>
  <si>
    <t>прочие работы, услуги</t>
  </si>
  <si>
    <t>прочие выплаты персоналу</t>
  </si>
  <si>
    <t>2122</t>
  </si>
  <si>
    <t>266</t>
  </si>
  <si>
    <t>262</t>
  </si>
  <si>
    <t>221</t>
  </si>
  <si>
    <t>222</t>
  </si>
  <si>
    <t>223</t>
  </si>
  <si>
    <t>226</t>
  </si>
  <si>
    <t>310</t>
  </si>
  <si>
    <t>увеличение стоимости основных средств</t>
  </si>
  <si>
    <t>увеличение стоимости лекарственных препаратов и материалов, применяемых в медиц.целях</t>
  </si>
  <si>
    <t>увеличение стоимости проуктов питания</t>
  </si>
  <si>
    <t>341</t>
  </si>
  <si>
    <t>342</t>
  </si>
  <si>
    <t>343</t>
  </si>
  <si>
    <t>увеличение стоимости горюче-смазочных материалов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</si>
  <si>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</si>
  <si>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</si>
  <si>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</si>
  <si>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</si>
  <si>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</si>
  <si>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</si>
  <si>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349</t>
  </si>
  <si>
    <t>увеличение стоимости материальных запасов однократного применения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</si>
  <si>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</si>
  <si>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</si>
  <si>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</si>
  <si>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</si>
  <si>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</si>
  <si>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</si>
  <si>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</si>
  <si>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</si>
  <si>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</si>
  <si>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</si>
  <si>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2640.11</t>
  </si>
  <si>
    <t>2640.12</t>
  </si>
  <si>
    <t>2640.13</t>
  </si>
  <si>
    <t>План финансово-хозяйственной деятельности на 2020 год</t>
  </si>
  <si>
    <t>функции  учредителя</t>
  </si>
  <si>
    <r>
      <t xml:space="preserve"> годов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</si>
  <si>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</si>
  <si>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Адрес фактического</t>
  </si>
  <si>
    <t>местонахождения</t>
  </si>
  <si>
    <t>Единица измерения: рублей</t>
  </si>
  <si>
    <t>1.1 Цели деятельности муниципального бюджетного учреждения:</t>
  </si>
  <si>
    <t>1.2 Виды деятельности муниципального бюджетного учреждения:</t>
  </si>
  <si>
    <t>Раздел 1. Поступления и выплаты (СВОД )</t>
  </si>
  <si>
    <t>Раздел 1. Поступления и выплаты (средства районного бюджета )</t>
  </si>
  <si>
    <t>Раздел 1. Поступления и выплаты (средства краевого бюджета )</t>
  </si>
  <si>
    <t>Раздел 1. Поступления и выплаты (внебюджетные средства )</t>
  </si>
  <si>
    <r>
      <t xml:space="preserve">Раздел 2. Сведения по выплатам на закупки товаров, работ, услуг </t>
    </r>
    <r>
      <rPr>
        <b/>
        <vertAlign val="superscript"/>
        <sz val="12"/>
        <rFont val="Times New Roman"/>
        <family val="1"/>
      </rPr>
      <t>10</t>
    </r>
  </si>
  <si>
    <t xml:space="preserve">            социальные пособия и компенсации персоналу в денежной форме</t>
  </si>
  <si>
    <t>2111</t>
  </si>
  <si>
    <r>
      <t xml:space="preserve">Выплаты на закупку товаров, работ, услуг, всего </t>
    </r>
    <r>
      <rPr>
        <b/>
        <vertAlign val="superscript"/>
        <sz val="10"/>
        <rFont val="Times New Roman"/>
        <family val="1"/>
      </rPr>
      <t>11</t>
    </r>
  </si>
  <si>
    <t>экономист</t>
  </si>
  <si>
    <t>Ж.В. Грызунова</t>
  </si>
  <si>
    <t>8(42135-)2-67-29</t>
  </si>
  <si>
    <t>1.3 Перечень услуг (работ), осуществляемых на платной основе: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</si>
  <si>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</si>
  <si>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</si>
  <si>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</si>
  <si>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Организация питания обучающихся;</t>
  </si>
  <si>
    <t>Организация отдыха детей в каникулярное время</t>
  </si>
  <si>
    <t>Предоставление начального общего, основного общего, среднего (полного) общего образования по основным общеобразовательным программам</t>
  </si>
  <si>
    <t>в очной, очно-заочной форме, форме экстерната, семейного образования и самообразования</t>
  </si>
  <si>
    <t>Организация горячего питания учащихся, организация летней оздоровительной кампании</t>
  </si>
  <si>
    <t>Директор</t>
  </si>
  <si>
    <t>Мероприятия, направленные на обеспечение развития содержания общего образования</t>
  </si>
  <si>
    <t>Мероприятия, направленные на создание и совершенствование условий для отдыха и оздоровления детей</t>
  </si>
  <si>
    <t>Мероприятия, направленные на обеспечение качественного сбалансированного питания обучающихся льготной категории</t>
  </si>
  <si>
    <t>Субвенции на финансовое обеспечение государственных гарантий реализации прав на получение общедоступного образования</t>
  </si>
  <si>
    <t>Муниципальное бюджетное общеобразовательное учреждение средняя общеобразовательная школа р.п.Многовершинный Николаевского муниципального района Хабаровского края</t>
  </si>
  <si>
    <t>682449, Хабаровский край, Николаевский район, р.п. Многовершинный, ул.Черкашина,37</t>
  </si>
  <si>
    <t>2705150496</t>
  </si>
  <si>
    <t>И.А. Павлюкова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</si>
</sst>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3" fillId="32" borderId="0" xfId="62" applyNumberForma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1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26" xfId="0" applyNumberFormat="1" applyFont="1" applyBorder="1" applyAlignment="1">
      <alignment horizontal="center" vertical="top"/>
    </xf>
    <xf numFmtId="4" fontId="1" fillId="0" borderId="33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indent="2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indent="4"/>
    </xf>
    <xf numFmtId="4" fontId="1" fillId="0" borderId="3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3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4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wrapText="1" indent="3"/>
    </xf>
    <xf numFmtId="4" fontId="10" fillId="31" borderId="33" xfId="0" applyNumberFormat="1" applyFont="1" applyFill="1" applyBorder="1" applyAlignment="1">
      <alignment horizontal="center" vertical="center"/>
    </xf>
    <xf numFmtId="0" fontId="10" fillId="31" borderId="20" xfId="0" applyNumberFormat="1" applyFont="1" applyFill="1" applyBorder="1" applyAlignment="1">
      <alignment horizontal="center" vertical="center"/>
    </xf>
    <xf numFmtId="0" fontId="10" fillId="31" borderId="34" xfId="0" applyNumberFormat="1" applyFont="1" applyFill="1" applyBorder="1" applyAlignment="1">
      <alignment horizontal="center" vertical="center"/>
    </xf>
    <xf numFmtId="0" fontId="11" fillId="31" borderId="33" xfId="0" applyNumberFormat="1" applyFont="1" applyFill="1" applyBorder="1" applyAlignment="1">
      <alignment horizontal="center" vertical="center"/>
    </xf>
    <xf numFmtId="0" fontId="11" fillId="31" borderId="20" xfId="0" applyNumberFormat="1" applyFont="1" applyFill="1" applyBorder="1" applyAlignment="1">
      <alignment horizontal="center" vertical="center"/>
    </xf>
    <xf numFmtId="0" fontId="11" fillId="31" borderId="21" xfId="0" applyNumberFormat="1" applyFont="1" applyFill="1" applyBorder="1" applyAlignment="1">
      <alignment horizontal="center" vertical="center"/>
    </xf>
    <xf numFmtId="0" fontId="10" fillId="31" borderId="20" xfId="0" applyNumberFormat="1" applyFont="1" applyFill="1" applyBorder="1" applyAlignment="1">
      <alignment horizontal="left" vertical="center"/>
    </xf>
    <xf numFmtId="49" fontId="10" fillId="31" borderId="19" xfId="0" applyNumberFormat="1" applyFont="1" applyFill="1" applyBorder="1" applyAlignment="1">
      <alignment horizontal="center" vertical="center"/>
    </xf>
    <xf numFmtId="49" fontId="10" fillId="31" borderId="20" xfId="0" applyNumberFormat="1" applyFont="1" applyFill="1" applyBorder="1" applyAlignment="1">
      <alignment horizontal="center" vertical="center"/>
    </xf>
    <xf numFmtId="49" fontId="10" fillId="31" borderId="34" xfId="0" applyNumberFormat="1" applyFont="1" applyFill="1" applyBorder="1" applyAlignment="1">
      <alignment horizontal="center" vertical="center"/>
    </xf>
    <xf numFmtId="49" fontId="10" fillId="31" borderId="33" xfId="0" applyNumberFormat="1" applyFont="1" applyFill="1" applyBorder="1" applyAlignment="1">
      <alignment horizontal="center" vertical="center"/>
    </xf>
    <xf numFmtId="49" fontId="11" fillId="31" borderId="33" xfId="0" applyNumberFormat="1" applyFont="1" applyFill="1" applyBorder="1" applyAlignment="1">
      <alignment horizontal="center" vertical="center"/>
    </xf>
    <xf numFmtId="49" fontId="11" fillId="31" borderId="20" xfId="0" applyNumberFormat="1" applyFont="1" applyFill="1" applyBorder="1" applyAlignment="1">
      <alignment horizontal="center" vertical="center"/>
    </xf>
    <xf numFmtId="49" fontId="11" fillId="31" borderId="3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indent="3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37" xfId="0" applyNumberFormat="1" applyFont="1" applyFill="1" applyBorder="1" applyAlignment="1">
      <alignment horizontal="left" indent="1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3"/>
    </xf>
    <xf numFmtId="0" fontId="1" fillId="0" borderId="37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26" xfId="0" applyNumberFormat="1" applyFont="1" applyFill="1" applyBorder="1" applyAlignment="1">
      <alignment horizontal="left" indent="3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37" xfId="0" applyNumberFormat="1" applyFont="1" applyFill="1" applyBorder="1" applyAlignment="1">
      <alignment horizontal="left" indent="2"/>
    </xf>
    <xf numFmtId="0" fontId="1" fillId="0" borderId="26" xfId="0" applyNumberFormat="1" applyFont="1" applyFill="1" applyBorder="1" applyAlignment="1">
      <alignment horizontal="left" indent="2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indent="1"/>
    </xf>
    <xf numFmtId="4" fontId="1" fillId="0" borderId="21" xfId="0" applyNumberFormat="1" applyFont="1" applyBorder="1" applyAlignment="1">
      <alignment horizontal="center" vertical="center"/>
    </xf>
    <xf numFmtId="49" fontId="6" fillId="31" borderId="19" xfId="0" applyNumberFormat="1" applyFont="1" applyFill="1" applyBorder="1" applyAlignment="1">
      <alignment horizontal="center" vertical="center"/>
    </xf>
    <xf numFmtId="49" fontId="6" fillId="31" borderId="20" xfId="0" applyNumberFormat="1" applyFont="1" applyFill="1" applyBorder="1" applyAlignment="1">
      <alignment horizontal="center" vertical="center"/>
    </xf>
    <xf numFmtId="49" fontId="6" fillId="31" borderId="34" xfId="0" applyNumberFormat="1" applyFont="1" applyFill="1" applyBorder="1" applyAlignment="1">
      <alignment horizontal="center" vertical="center"/>
    </xf>
    <xf numFmtId="49" fontId="6" fillId="31" borderId="33" xfId="0" applyNumberFormat="1" applyFont="1" applyFill="1" applyBorder="1" applyAlignment="1">
      <alignment horizontal="center" vertical="center"/>
    </xf>
    <xf numFmtId="49" fontId="1" fillId="31" borderId="33" xfId="0" applyNumberFormat="1" applyFont="1" applyFill="1" applyBorder="1" applyAlignment="1">
      <alignment horizontal="center" vertical="center"/>
    </xf>
    <xf numFmtId="49" fontId="1" fillId="31" borderId="20" xfId="0" applyNumberFormat="1" applyFont="1" applyFill="1" applyBorder="1" applyAlignment="1">
      <alignment horizontal="center" vertical="center"/>
    </xf>
    <xf numFmtId="49" fontId="1" fillId="31" borderId="34" xfId="0" applyNumberFormat="1" applyFont="1" applyFill="1" applyBorder="1" applyAlignment="1">
      <alignment horizontal="center" vertical="center"/>
    </xf>
    <xf numFmtId="4" fontId="10" fillId="31" borderId="20" xfId="0" applyNumberFormat="1" applyFont="1" applyFill="1" applyBorder="1" applyAlignment="1">
      <alignment horizontal="center" vertical="center"/>
    </xf>
    <xf numFmtId="4" fontId="10" fillId="31" borderId="34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" fontId="6" fillId="0" borderId="41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4" fillId="31" borderId="20" xfId="0" applyNumberFormat="1" applyFont="1" applyFill="1" applyBorder="1" applyAlignment="1">
      <alignment horizontal="left" vertical="center"/>
    </xf>
    <xf numFmtId="49" fontId="14" fillId="31" borderId="19" xfId="0" applyNumberFormat="1" applyFont="1" applyFill="1" applyBorder="1" applyAlignment="1">
      <alignment horizontal="center" vertical="center"/>
    </xf>
    <xf numFmtId="49" fontId="14" fillId="31" borderId="20" xfId="0" applyNumberFormat="1" applyFont="1" applyFill="1" applyBorder="1" applyAlignment="1">
      <alignment horizontal="center" vertical="center"/>
    </xf>
    <xf numFmtId="49" fontId="14" fillId="31" borderId="34" xfId="0" applyNumberFormat="1" applyFont="1" applyFill="1" applyBorder="1" applyAlignment="1">
      <alignment horizontal="center" vertical="center"/>
    </xf>
    <xf numFmtId="49" fontId="14" fillId="31" borderId="33" xfId="0" applyNumberFormat="1" applyFont="1" applyFill="1" applyBorder="1" applyAlignment="1">
      <alignment horizontal="center" vertical="center"/>
    </xf>
    <xf numFmtId="49" fontId="13" fillId="31" borderId="33" xfId="0" applyNumberFormat="1" applyFont="1" applyFill="1" applyBorder="1" applyAlignment="1">
      <alignment horizontal="center" vertical="center"/>
    </xf>
    <xf numFmtId="49" fontId="13" fillId="31" borderId="20" xfId="0" applyNumberFormat="1" applyFont="1" applyFill="1" applyBorder="1" applyAlignment="1">
      <alignment horizontal="center" vertical="center"/>
    </xf>
    <xf numFmtId="49" fontId="13" fillId="31" borderId="34" xfId="0" applyNumberFormat="1" applyFont="1" applyFill="1" applyBorder="1" applyAlignment="1">
      <alignment horizontal="center" vertical="center"/>
    </xf>
    <xf numFmtId="4" fontId="14" fillId="31" borderId="33" xfId="0" applyNumberFormat="1" applyFont="1" applyFill="1" applyBorder="1" applyAlignment="1">
      <alignment horizontal="center" vertical="center"/>
    </xf>
    <xf numFmtId="0" fontId="14" fillId="31" borderId="20" xfId="0" applyNumberFormat="1" applyFont="1" applyFill="1" applyBorder="1" applyAlignment="1">
      <alignment horizontal="center" vertical="center"/>
    </xf>
    <xf numFmtId="0" fontId="14" fillId="31" borderId="34" xfId="0" applyNumberFormat="1" applyFont="1" applyFill="1" applyBorder="1" applyAlignment="1">
      <alignment horizontal="center" vertical="center"/>
    </xf>
    <xf numFmtId="0" fontId="13" fillId="31" borderId="33" xfId="0" applyNumberFormat="1" applyFont="1" applyFill="1" applyBorder="1" applyAlignment="1">
      <alignment horizontal="center" vertical="center"/>
    </xf>
    <xf numFmtId="0" fontId="13" fillId="31" borderId="20" xfId="0" applyNumberFormat="1" applyFont="1" applyFill="1" applyBorder="1" applyAlignment="1">
      <alignment horizontal="center" vertical="center"/>
    </xf>
    <xf numFmtId="0" fontId="13" fillId="31" borderId="21" xfId="0" applyNumberFormat="1" applyFont="1" applyFill="1" applyBorder="1" applyAlignment="1">
      <alignment horizontal="center" vertical="center"/>
    </xf>
    <xf numFmtId="4" fontId="14" fillId="31" borderId="20" xfId="0" applyNumberFormat="1" applyFont="1" applyFill="1" applyBorder="1" applyAlignment="1">
      <alignment horizontal="center" vertical="center"/>
    </xf>
    <xf numFmtId="4" fontId="14" fillId="31" borderId="34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0" fontId="18" fillId="0" borderId="33" xfId="0" applyNumberFormat="1" applyFont="1" applyBorder="1" applyAlignment="1">
      <alignment horizontal="left" vertical="center"/>
    </xf>
    <xf numFmtId="0" fontId="18" fillId="0" borderId="2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2"/>
    </xf>
    <xf numFmtId="0" fontId="1" fillId="0" borderId="33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wrapText="1" indent="4"/>
    </xf>
    <xf numFmtId="0" fontId="1" fillId="0" borderId="39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wrapText="1" indent="4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top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left" vertical="top"/>
    </xf>
    <xf numFmtId="0" fontId="12" fillId="0" borderId="26" xfId="0" applyNumberFormat="1" applyFont="1" applyBorder="1" applyAlignment="1">
      <alignment horizontal="left" vertical="top"/>
    </xf>
    <xf numFmtId="0" fontId="12" fillId="0" borderId="53" xfId="0" applyNumberFormat="1" applyFont="1" applyBorder="1" applyAlignment="1">
      <alignment horizontal="left" vertical="top"/>
    </xf>
    <xf numFmtId="0" fontId="4" fillId="0" borderId="52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="110" zoomScaleSheetLayoutView="110" zoomScalePageLayoutView="0" workbookViewId="0" topLeftCell="A1">
      <selection activeCell="CG25" sqref="CG25"/>
    </sheetView>
  </sheetViews>
  <sheetFormatPr defaultColWidth="0.875" defaultRowHeight="12.75"/>
  <cols>
    <col min="1" max="9" width="0.875" style="1" customWidth="1"/>
    <col min="10" max="10" width="2.00390625" style="1" customWidth="1"/>
    <col min="11" max="60" width="0.875" style="1" customWidth="1"/>
    <col min="61" max="61" width="3.75390625" style="1" customWidth="1"/>
    <col min="62" max="85" width="0.875" style="1" customWidth="1"/>
    <col min="86" max="86" width="1.875" style="1" customWidth="1"/>
    <col min="87" max="16384" width="0.875" style="1" customWidth="1"/>
  </cols>
  <sheetData>
    <row r="1" spans="1:161" s="3" customFormat="1" ht="12.7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54" t="s">
        <v>0</v>
      </c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2:161" s="3" customFormat="1" ht="15.75" customHeight="1">
      <c r="B2" s="57" t="s">
        <v>264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DB2" s="56" t="s">
        <v>267</v>
      </c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</row>
    <row r="3" spans="2:161" ht="11.25" customHeight="1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</row>
    <row r="4" spans="2:161" s="3" customFormat="1" ht="10.5" customHeight="1">
      <c r="B4" s="57" t="s">
        <v>265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2:161" ht="18" customHeight="1">
      <c r="B5" s="51" t="s">
        <v>21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</row>
    <row r="6" spans="16:161" s="3" customFormat="1" ht="12.75"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18"/>
      <c r="AD6" s="18"/>
      <c r="AE6" s="57" t="s">
        <v>274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</row>
    <row r="7" spans="2:161" s="3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2" t="s">
        <v>22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8"/>
      <c r="AD7" s="18"/>
      <c r="AE7" s="62" t="s">
        <v>23</v>
      </c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</row>
    <row r="8" spans="2:161" s="4" customFormat="1" ht="20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4" t="s">
        <v>24</v>
      </c>
      <c r="Q8" s="44"/>
      <c r="R8" s="45" t="s">
        <v>268</v>
      </c>
      <c r="S8" s="45"/>
      <c r="T8" s="45"/>
      <c r="U8" s="59" t="s">
        <v>24</v>
      </c>
      <c r="V8" s="59"/>
      <c r="W8" s="18"/>
      <c r="X8" s="45" t="s">
        <v>269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4">
        <v>20</v>
      </c>
      <c r="AN8" s="44"/>
      <c r="AO8" s="44"/>
      <c r="AP8" s="46" t="s">
        <v>270</v>
      </c>
      <c r="AQ8" s="46"/>
      <c r="AR8" s="46"/>
      <c r="AS8" s="18" t="s">
        <v>6</v>
      </c>
      <c r="AT8" s="18"/>
      <c r="AU8" s="18"/>
      <c r="AV8" s="18"/>
      <c r="AW8" s="18"/>
      <c r="AX8" s="18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="3" customFormat="1" ht="10.5"/>
    <row r="10" s="4" customFormat="1" ht="8.25"/>
    <row r="11" s="3" customFormat="1" ht="10.5"/>
    <row r="12" s="4" customFormat="1" ht="8.25"/>
    <row r="13" s="3" customFormat="1" ht="10.5"/>
    <row r="15" spans="46:115" s="5" customFormat="1" ht="12.75" customHeight="1">
      <c r="AT15" s="52" t="s">
        <v>332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</row>
    <row r="16" spans="51:161" s="5" customFormat="1" ht="16.5">
      <c r="AY16" s="41" t="s">
        <v>27</v>
      </c>
      <c r="AZ16" s="41"/>
      <c r="BA16" s="41"/>
      <c r="BB16" s="41"/>
      <c r="BC16" s="41"/>
      <c r="BD16" s="41"/>
      <c r="BE16" s="41"/>
      <c r="BF16" s="43" t="s">
        <v>271</v>
      </c>
      <c r="BG16" s="43"/>
      <c r="BH16" s="43"/>
      <c r="BI16" s="41" t="s">
        <v>28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3" t="s">
        <v>272</v>
      </c>
      <c r="CF16" s="43"/>
      <c r="CG16" s="43"/>
      <c r="CH16" s="41" t="s">
        <v>29</v>
      </c>
      <c r="CI16" s="41"/>
      <c r="CJ16" s="41"/>
      <c r="CK16" s="41"/>
      <c r="CL16" s="41"/>
      <c r="CM16" s="43" t="s">
        <v>273</v>
      </c>
      <c r="CN16" s="43"/>
      <c r="CO16" s="43"/>
      <c r="CP16" s="42" t="s">
        <v>334</v>
      </c>
      <c r="CQ16" s="42"/>
      <c r="CR16" s="42"/>
      <c r="CS16" s="42"/>
      <c r="CT16" s="42"/>
      <c r="CU16" s="42"/>
      <c r="CV16" s="42"/>
      <c r="CW16" s="42"/>
      <c r="CX16" s="42"/>
      <c r="ES16" s="35" t="s">
        <v>26</v>
      </c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49:161" ht="12" thickBot="1">
      <c r="ES17" s="38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59:161" ht="12.75" customHeight="1">
      <c r="BG18" s="34" t="s">
        <v>39</v>
      </c>
      <c r="BH18" s="34"/>
      <c r="BI18" s="34"/>
      <c r="BJ18" s="34"/>
      <c r="BK18" s="33" t="s">
        <v>268</v>
      </c>
      <c r="BL18" s="33"/>
      <c r="BM18" s="33"/>
      <c r="BN18" s="32" t="s">
        <v>24</v>
      </c>
      <c r="BO18" s="32"/>
      <c r="BP18" s="19"/>
      <c r="BQ18" s="33" t="s">
        <v>269</v>
      </c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>
        <v>20</v>
      </c>
      <c r="CG18" s="34"/>
      <c r="CH18" s="34"/>
      <c r="CI18" s="55" t="s">
        <v>270</v>
      </c>
      <c r="CJ18" s="55"/>
      <c r="CK18" s="55"/>
      <c r="CL18" s="19" t="s">
        <v>335</v>
      </c>
      <c r="CM18" s="19"/>
      <c r="CN18" s="19"/>
      <c r="EQ18" s="2" t="s">
        <v>30</v>
      </c>
      <c r="ES18" s="29" t="s">
        <v>275</v>
      </c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1"/>
    </row>
    <row r="19" spans="1:161" ht="18" customHeight="1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Q19" s="2" t="s">
        <v>31</v>
      </c>
      <c r="ES19" s="26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161" ht="23.25" customHeight="1">
      <c r="A20" s="20" t="s">
        <v>333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3" t="s">
        <v>277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Q20" s="2" t="s">
        <v>32</v>
      </c>
      <c r="ES20" s="26" t="s">
        <v>266</v>
      </c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47:161" ht="11.25">
      <c r="EQ21" s="2" t="s">
        <v>31</v>
      </c>
      <c r="ES21" s="26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161" ht="12.75" customHeight="1">
      <c r="A22" s="58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61" t="s">
        <v>366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Q22" s="2" t="s">
        <v>34</v>
      </c>
      <c r="ES22" s="26" t="s">
        <v>368</v>
      </c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</row>
    <row r="23" spans="1:161" ht="36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Q23" s="2" t="s">
        <v>35</v>
      </c>
      <c r="ES23" s="26" t="s">
        <v>276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161" ht="18" customHeight="1" thickBot="1">
      <c r="A24" s="19" t="s">
        <v>338</v>
      </c>
      <c r="EQ24" s="2" t="s">
        <v>36</v>
      </c>
      <c r="ES24" s="47" t="s">
        <v>37</v>
      </c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9"/>
    </row>
    <row r="26" spans="1:139" ht="15">
      <c r="A26" s="19" t="s">
        <v>336</v>
      </c>
      <c r="V26" s="61" t="s">
        <v>367</v>
      </c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ht="15">
      <c r="A27" s="19" t="s">
        <v>337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72" ht="15.75">
      <c r="A28" s="22" t="s">
        <v>339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  <row r="29" ht="15.75">
      <c r="A29" s="20" t="s">
        <v>353</v>
      </c>
    </row>
    <row r="30" ht="15.75">
      <c r="A30" s="20" t="s">
        <v>354</v>
      </c>
    </row>
    <row r="31" ht="15.75">
      <c r="A31" s="20" t="s">
        <v>355</v>
      </c>
    </row>
    <row r="32" ht="15.75">
      <c r="A32" s="20" t="s">
        <v>356</v>
      </c>
    </row>
    <row r="33" ht="15.75">
      <c r="A33" s="20" t="s">
        <v>357</v>
      </c>
    </row>
    <row r="34" spans="1:73" ht="15.75">
      <c r="A34" s="22" t="s">
        <v>340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ht="15.75">
      <c r="A35" s="20" t="s">
        <v>358</v>
      </c>
    </row>
    <row r="36" ht="15.75">
      <c r="A36" s="20" t="s">
        <v>359</v>
      </c>
    </row>
    <row r="37" spans="1:74" ht="15.75">
      <c r="A37" s="60" t="s">
        <v>352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</row>
    <row r="38" ht="15.75">
      <c r="A38" s="20" t="s">
        <v>360</v>
      </c>
    </row>
  </sheetData>
  <sheetProtection/>
  <mergeCells count="44">
    <mergeCell ref="A22:J23"/>
    <mergeCell ref="AE6:AX6"/>
    <mergeCell ref="P6:AB6"/>
    <mergeCell ref="U8:V8"/>
    <mergeCell ref="X8:AL8"/>
    <mergeCell ref="A37:BV37"/>
    <mergeCell ref="K22:EJ23"/>
    <mergeCell ref="V26:EI27"/>
    <mergeCell ref="P7:AB7"/>
    <mergeCell ref="AE7:AX7"/>
    <mergeCell ref="A1:AX1"/>
    <mergeCell ref="CF18:CH18"/>
    <mergeCell ref="CI18:CK18"/>
    <mergeCell ref="CE16:CG16"/>
    <mergeCell ref="DB1:FE1"/>
    <mergeCell ref="DB2:FE8"/>
    <mergeCell ref="AY16:BE16"/>
    <mergeCell ref="CM16:CO16"/>
    <mergeCell ref="B4:AX4"/>
    <mergeCell ref="B2:AX2"/>
    <mergeCell ref="P8:Q8"/>
    <mergeCell ref="R8:T8"/>
    <mergeCell ref="AM8:AO8"/>
    <mergeCell ref="AP8:AR8"/>
    <mergeCell ref="ES24:FE24"/>
    <mergeCell ref="B3:AX3"/>
    <mergeCell ref="B5:AX5"/>
    <mergeCell ref="AT15:DK15"/>
    <mergeCell ref="AB20:DZ20"/>
    <mergeCell ref="ES20:FE20"/>
    <mergeCell ref="BG18:BJ18"/>
    <mergeCell ref="ES16:FE17"/>
    <mergeCell ref="CH16:CL16"/>
    <mergeCell ref="BI16:CD16"/>
    <mergeCell ref="ES21:FE21"/>
    <mergeCell ref="BK18:BM18"/>
    <mergeCell ref="CP16:CX16"/>
    <mergeCell ref="BF16:BH16"/>
    <mergeCell ref="ES22:FE22"/>
    <mergeCell ref="ES23:FE23"/>
    <mergeCell ref="ES18:FE18"/>
    <mergeCell ref="ES19:FE19"/>
    <mergeCell ref="BN18:BO18"/>
    <mergeCell ref="BQ18:CE18"/>
  </mergeCells>
  <printOptions horizontalCentered="1"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93"/>
  <sheetViews>
    <sheetView view="pageBreakPreview" zoomScale="60" zoomScalePageLayoutView="0" workbookViewId="0" topLeftCell="A43">
      <selection activeCell="DF7" sqref="DF7:DR9"/>
    </sheetView>
  </sheetViews>
  <sheetFormatPr defaultColWidth="0.875" defaultRowHeight="12.75"/>
  <cols>
    <col min="1" max="121" width="0.875" style="1" customWidth="1"/>
    <col min="122" max="122" width="3.875" style="1" customWidth="1"/>
    <col min="123" max="134" width="0.875" style="1" customWidth="1"/>
    <col min="135" max="135" width="5.00390625" style="1" customWidth="1"/>
    <col min="136" max="147" width="0.875" style="1" customWidth="1"/>
    <col min="148" max="148" width="6.00390625" style="1" customWidth="1"/>
    <col min="149" max="16384" width="0.875" style="1" customWidth="1"/>
  </cols>
  <sheetData>
    <row r="1" spans="1:161" s="6" customFormat="1" ht="15.75">
      <c r="A1" s="52" t="s">
        <v>341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9.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>
        <f>'мб осн'!DF7+'232'!DF7+внеб!DF7</f>
        <v>83165.85</v>
      </c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>
        <f>'мб осн'!DS7+'232'!DS7+внеб!DS7</f>
        <v>0</v>
      </c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>
        <f>'мб осн'!EF7+'232'!EF7+внеб!EF7</f>
        <v>0</v>
      </c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9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215" t="s">
        <v>46</v>
      </c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9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1"/>
      <c r="DF9" s="137">
        <f>DF10+DF13+DF17+DF20+DF23+DF28+DF32+DF16</f>
        <v>37507029.23</v>
      </c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3"/>
      <c r="DS9" s="137">
        <f>DS10+DS13+DS17+DS20+DS23+DS28+DS32+DS16</f>
        <v>38283420.23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3"/>
      <c r="EF9" s="137">
        <f>EF10+EF13+EF17+EF20+EF23+EF28+EF32+EF16</f>
        <v>35929016.23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3"/>
      <c r="ES9" s="137">
        <f>ES10+ES13+ES17+ES20+ES23+ES28+ES32</f>
        <v>0</v>
      </c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35107601.83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35883992.83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33529588.83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f>'мб осн'!DF14+'232'!DF14+++внеб!DF14+'мб озд'!DF14:DR14+'мб пит'!DF14:DR14+'кб пит'!DF14:DR14</f>
        <v>35107601.83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f>'мб осн'!DS14+'232'!DS14+++внеб!DS14+'мб озд'!DS14:EE14+'мб пит'!DS14:EE14+'кб пит'!DS14:EE14</f>
        <v>35883992.83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f>'мб осн'!EF14+'232'!EF14+++внеб!EF14+'мб озд'!EF14:ER14+'мб пит'!EF14:ER14+'кб пит'!EF14:ER14</f>
        <v>33529588.83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>
        <f>'мб осн'!DF15+'232'!DF15+++внеб!DF15</f>
        <v>0</v>
      </c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>
        <f>'мб осн'!DS15+'232'!DS15+++внеб!DS15</f>
        <v>0</v>
      </c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>
        <f>'мб осн'!EF15+'232'!EF15+++внеб!EF15</f>
        <v>0</v>
      </c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279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>
        <f>'мб осн'!DF16+'232'!DF16+++внеб!DF16</f>
        <v>2398527.4</v>
      </c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>
        <f>'мб осн'!DS16+'232'!DS16+++внеб!DS16</f>
        <v>2398527.4</v>
      </c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>
        <f>'мб осн'!EF16+'232'!EF16+++внеб!EF16</f>
        <v>2398527.4</v>
      </c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0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280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900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900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900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280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>
        <f>'мб осн'!DF24+'232'!DF24+внеб!DF24</f>
        <v>900</v>
      </c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>
        <f>'мб осн'!DS24+'232'!DS24+внеб!DS24</f>
        <v>900</v>
      </c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>
        <f>'мб осн'!EF24+'232'!EF24+внеб!EF24</f>
        <v>900</v>
      </c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281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>
        <f>'мб осн'!DF26+'232'!DF26+внеб!DF26</f>
        <v>0</v>
      </c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>
        <f>'мб осн'!DS26+'232'!DS26+внеб!DS26</f>
        <v>0</v>
      </c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>
        <f>'мб осн'!EF26+'232'!EF26+внеб!EF26</f>
        <v>0</v>
      </c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143" t="s">
        <v>80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4" t="s">
        <v>81</v>
      </c>
      <c r="BY34" s="145"/>
      <c r="BZ34" s="145"/>
      <c r="CA34" s="145"/>
      <c r="CB34" s="145"/>
      <c r="CC34" s="145"/>
      <c r="CD34" s="145"/>
      <c r="CE34" s="146"/>
      <c r="CF34" s="147" t="s">
        <v>42</v>
      </c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6"/>
      <c r="CS34" s="148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50"/>
      <c r="DF34" s="137">
        <f>DF35+DF51+DF56+DF64+DF66+DF85+DF42</f>
        <v>37590195.08</v>
      </c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9"/>
      <c r="DS34" s="137">
        <f>DS35+DS51+DS56+DS64+DS66+DS85+DS42</f>
        <v>38283420.23</v>
      </c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/>
      <c r="EF34" s="137">
        <f>EF35+EF51+EF56+EF64+EF66+EF85+EF42</f>
        <v>35929016.23</v>
      </c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9"/>
      <c r="ES34" s="140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22208434.17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22208434.17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22208434.17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282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f>'мб осн'!DF36+'232'!DF36+внеб!DF36+'мб озд'!DF36:DR36+'мб пит'!DF36:DR36+'кб пит'!DF36:DR36</f>
        <v>22097848.1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f>'мб осн'!DS36+'232'!DS36+внеб!DS36+'мб озд'!DS36:EE36+'мб пит'!DS36:EE36+'кб пит'!DS36:EE36</f>
        <v>22097848.1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f>'мб осн'!EF36+'232'!EF36+внеб!EF36+'мб озд'!EF36:ER36+'мб пит'!EF36:ER36+'кб пит'!EF36:ER36</f>
        <v>22097848.1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346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347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297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f>'мб осн'!DF37+'232'!DF37+внеб!DF37+'мб озд'!DF37:DR37+'мб пит'!DF37:DR37+'кб пит'!DF37:DR37</f>
        <v>109686.07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f>'мб осн'!DS37+'232'!DS37+внеб!DS37+'мб озд'!DS37:EE37+'мб пит'!DS37:EE37+'кб пит'!DS37:EE37</f>
        <v>109686.07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f>'мб осн'!EF37+'232'!EF37+внеб!EF37+'мб озд'!EF37:ER37+'мб пит'!EF37:ER37+'кб пит'!EF37:ER37</f>
        <v>109686.07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283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>
        <f>'мб осн'!DF38+'232'!DF38+внеб!DF38+'мб озд'!DF38:DR38+'мб пит'!DF38:DR38+'кб пит'!DF38:DR38</f>
        <v>0</v>
      </c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>
        <f>'мб осн'!DS38+'232'!DS38+внеб!DS38+'мб озд'!DS38:EE38+'мб пит'!DS38:EE38+'кб пит'!DS38:EE38</f>
        <v>0</v>
      </c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>
        <f>'мб осн'!EF38+'232'!EF38+внеб!EF38+'мб озд'!EF38:ER38+'мб пит'!EF38:ER38+'кб пит'!EF38:ER38</f>
        <v>0</v>
      </c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0" t="s">
        <v>295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136"/>
      <c r="BX39" s="26" t="s">
        <v>284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302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>
        <f>'мб осн'!DF39+'232'!DF39+внеб!DF39+'мб озд'!DF39:DR39+'мб пит'!DF39:DR39+'кб пит'!DF39:DR39</f>
        <v>0</v>
      </c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>
        <f>'мб осн'!DS39+'232'!DS39+внеб!DS39+'мб озд'!DS39:EE39+'мб пит'!DS39:EE39+'кб пит'!DS39:EE39</f>
        <v>0</v>
      </c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>
        <f>'мб осн'!EF39+'232'!EF39+внеб!EF39+'мб озд'!EF39:ER39+'мб пит'!EF39:ER39+'кб пит'!EF39:ER39</f>
        <v>0</v>
      </c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134" t="s">
        <v>346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26" t="s">
        <v>296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297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>
        <f>'мб осн'!DF40+'232'!DF40+внеб!DF40+'мб озд'!DF40:DR40+'мб пит'!DF40:DR40+'кб пит'!DF40:DR40</f>
        <v>900</v>
      </c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>
        <f>'мб осн'!DS40+'232'!DS40+внеб!DS40+'мб озд'!DS40:EE40+'мб пит'!DS40:EE40+'кб пит'!DS40:EE40</f>
        <v>900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f>'мб осн'!EF40+'232'!EF40+внеб!EF40+'мб озд'!EF40:ER40+'мб пит'!EF40:ER40+'кб пит'!EF40:ER40</f>
        <v>900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6676949.85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6676949.85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6676949.85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285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f>'мб осн'!DF43+'232'!DF43+внеб!DF43+'мб озд'!DF43:DR43+'мб пит'!DF43:DR43+'кб пит'!DF43:DR43</f>
        <v>6676949.85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f>'мб осн'!DS43+'232'!DS43+внеб!DS43+'мб озд'!DS43:EE43+'мб пит'!DS43:EE43+'кб пит'!DS43:EE43</f>
        <v>6676949.85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'мб осн'!EF43+'232'!EF43+внеб!EF43+'мб озд'!EF43:ER43+'мб пит'!EF43:ER43+'кб пит'!EF43:ER43</f>
        <v>6676949.85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298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>
        <f>'мб осн'!DF52+'232'!DF52+внеб!DF52</f>
        <v>0</v>
      </c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>
        <f>'мб осн'!DS52+'232'!DS52+внеб!DS52</f>
        <v>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'мб осн'!EF52+'232'!EF52+внеб!EF52</f>
        <v>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27821.9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27821.9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27821.9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287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>
        <f>'мб осн'!DF57+'232'!DF57+внеб!DF57+'мб озд'!DF57:DR57+'мб пит'!DF57:DR57+'кб пит'!DF57:DR57</f>
        <v>27821.9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>
        <f>'мб осн'!DS57+'232'!DS57+внеб!DS57+'мб озд'!DS57:EE57+'мб пит'!DS57:EE57+'кб пит'!DS57:EE57</f>
        <v>27821.9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'мб осн'!EF57+'232'!EF57+внеб!EF57+'мб озд'!EF57:ER57+'мб пит'!EF57:ER57+'кб пит'!EF57:ER57</f>
        <v>27821.9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287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>
        <f>'мб осн'!DF58+'232'!DF58+внеб!DF58+'мб озд'!DF58:DR58+'мб пит'!DF58:DR58+'кб пит'!DF58:DR58</f>
        <v>0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>
        <f>'мб осн'!DS58+'232'!DS58+внеб!DS58+'мб озд'!DS58:EE58+'мб пит'!DS58:EE58+'кб пит'!DS58:EE58</f>
        <v>0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>
        <f>'мб осн'!EF58+'232'!EF58+внеб!EF58+'мб озд'!EF58:ER58+'мб пит'!EF58:ER58+'кб пит'!EF58:ER58</f>
        <v>0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287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>
        <f>'мб осн'!DF59+'232'!DF59+внеб!DF59+'мб озд'!DF59:DR59+'мб пит'!DF59:DR59+'кб пит'!DF59:DR59</f>
        <v>0</v>
      </c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>
        <f>'мб осн'!DS59+'232'!DS59+внеб!DS59+'мб озд'!DS59:EE59+'мб пит'!DS59:EE59+'кб пит'!DS59:EE59</f>
        <v>0</v>
      </c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>
        <f>'мб осн'!EF59+'232'!EF59+внеб!EF59+'мб озд'!EF59:ER59+'мб пит'!EF59:ER59+'кб пит'!EF59:ER59</f>
        <v>0</v>
      </c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288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>
        <f>'мб осн'!DF65+'232'!DF65+внеб!DF65</f>
        <v>0</v>
      </c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>
        <f>'мб осн'!DS65+'232'!DS65+внеб!DS65</f>
        <v>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'мб осн'!EF65+'232'!EF65+внеб!EF65</f>
        <v>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8676989.159999998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9370214.309999999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7015810.31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6.2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289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8676989.159999998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9370214.309999999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7015810.31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290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319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299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>
        <f>'мб осн'!DF72+'232'!DF72+внеб!DF72+'мб озд'!DF72:DR72+'мб пит'!DF72:DR72+'кб пит'!DF72:DR72</f>
        <v>11185.6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>
        <f>'мб осн'!DS72+'232'!DS72+внеб!DS72+'мб озд'!DS72:EE72+'мб пит'!DS72:EE72+'кб пит'!DS72:EE72</f>
        <v>11185.6</v>
      </c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>
        <f>'мб осн'!EF72+'232'!EF72+внеб!EF72+'мб озд'!EF72:ER72+'мб пит'!EF72:ER72+'кб пит'!EF72:ER72</f>
        <v>11185.6</v>
      </c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7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ht="11.25" customHeight="1">
      <c r="A73" s="92" t="s">
        <v>291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320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300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>
        <f>'мб осн'!DF73+'232'!DF73+внеб!DF73+'мб озд'!DF73:DR73+'мб пит'!DF73:DR73+'кб пит'!DF73:DR73</f>
        <v>0</v>
      </c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>
        <f>'мб осн'!DS73+'232'!DS73+внеб!DS73+'мб озд'!DS73:EE73+'мб пит'!DS73:EE73+'кб пит'!DS73:EE73</f>
        <v>0</v>
      </c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>
        <f>'мб осн'!EF73+'232'!EF73+внеб!EF73+'мб озд'!EF73:ER73+'мб пит'!EF73:ER73+'кб пит'!EF73:ER73</f>
        <v>0</v>
      </c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7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9"/>
    </row>
    <row r="74" spans="1:161" ht="11.25" customHeight="1">
      <c r="A74" s="92" t="s">
        <v>292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321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301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>
        <f>'мб осн'!DF74+'232'!DF74+внеб!DF74+'мб озд'!DF74:DR74+'мб пит'!DF74:DR74+'кб пит'!DF74:DR74</f>
        <v>3406529.89</v>
      </c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>
        <f>'мб осн'!DS74+'232'!DS74+внеб!DS74+'мб озд'!DS74:EE74+'мб пит'!DS74:EE74+'кб пит'!DS74:EE74</f>
        <v>5008765.89</v>
      </c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>
        <f>'мб осн'!EF74+'232'!EF74+внеб!EF74+'мб озд'!EF74:ER74+'мб пит'!EF74:ER74+'кб пит'!EF74:ER74</f>
        <v>2654361.89</v>
      </c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7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</row>
    <row r="75" spans="1:161" ht="11.25" customHeight="1">
      <c r="A75" s="92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322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>
        <f>'мб осн'!DF75+'232'!DF75+внеб!DF75+'мб озд'!DF75:DR75+'мб пит'!DF75:DR75+'кб пит'!DF75:DR75</f>
        <v>170681.08</v>
      </c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>
        <f>'мб осн'!DS75+'232'!DS75+внеб!DS75+'мб озд'!DS75:EE75+'мб пит'!DS75:EE75+'кб пит'!DS75:EE75</f>
        <v>170681.08</v>
      </c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>
        <f>'мб осн'!EF75+'232'!EF75+внеб!EF75+'мб озд'!EF75:ER75+'мб пит'!EF75:ER75+'кб пит'!EF75:ER75</f>
        <v>170681.08</v>
      </c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7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9"/>
    </row>
    <row r="76" spans="1:161" ht="11.25" customHeight="1">
      <c r="A76" s="92" t="s">
        <v>294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323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302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>
        <f>'мб осн'!DF76+'232'!DF76+внеб!DF76+'мб озд'!DF76:DR76+'мб пит'!DF76:DR76+'кб пит'!DF76:DR76</f>
        <v>490834.32</v>
      </c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>
        <f>'мб осн'!DS76+'232'!DS76+внеб!DS76+'мб озд'!DS76:EE76+'мб пит'!DS76:EE76+'кб пит'!DS76:EE76</f>
        <v>490834.32</v>
      </c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>
        <f>'мб осн'!EF76+'232'!EF76+внеб!EF76+'мб озд'!EF76:ER76+'мб пит'!EF76:ER76+'кб пит'!EF76:ER76</f>
        <v>490834.32</v>
      </c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7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9"/>
    </row>
    <row r="77" spans="1:161" ht="11.25" customHeight="1">
      <c r="A77" s="92" t="s">
        <v>304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324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303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>
        <f>'мб осн'!DF77+'232'!DF77+внеб!DF77+'мб озд'!DF77:DR77+'мб пит'!DF77:DR77+'кб пит'!DF77:DR77</f>
        <v>0</v>
      </c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>
        <f>'мб осн'!DS77+'232'!DS77+внеб!DS77+'мб озд'!DS77:EE77+'мб пит'!DS77:EE77+'кб пит'!DS77:EE77</f>
        <v>0</v>
      </c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>
        <f>'мб осн'!EF77+'232'!EF77+внеб!EF77+'мб озд'!EF77:ER77+'мб пит'!EF77:ER77+'кб пит'!EF77:ER77</f>
        <v>0</v>
      </c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7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9"/>
    </row>
    <row r="78" spans="1:161" ht="11.25" customHeight="1">
      <c r="A78" s="92" t="s">
        <v>305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325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307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>
        <f>'мб осн'!DF78+'232'!DF78+внеб!DF78+'мб озд'!DF78:DR78+'мб пит'!DF78:DR78+'кб пит'!DF78:DR78</f>
        <v>4204.59</v>
      </c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>
        <f>'мб осн'!DS78+'232'!DS78+внеб!DS78+'мб озд'!DS78:EE78+'мб пит'!DS78:EE78+'кб пит'!DS78:EE78</f>
        <v>4204.59</v>
      </c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>
        <f>'мб осн'!EF78+'232'!EF78+внеб!EF78+'мб озд'!EF78:ER78+'мб пит'!EF78:ER78+'кб пит'!EF78:ER78</f>
        <v>4204.59</v>
      </c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7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9"/>
    </row>
    <row r="79" spans="1:161" ht="11.25" customHeight="1">
      <c r="A79" s="92" t="s">
        <v>306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326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308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f>'мб осн'!DF79+'232'!DF79+внеб!DF79+'мб озд'!DF79:DR79+'мб пит'!DF79:DR79+'кб пит'!DF79:DR79</f>
        <v>4198759.3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f>'мб осн'!DS79+'232'!DS79+внеб!DS79+'мб озд'!DS79:EE79+'мб пит'!DS79:EE79+'кб пит'!DS79:EE79</f>
        <v>3372914.3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f>'мб осн'!EF79+'232'!EF79+внеб!EF79+'мб озд'!EF79:ER79+'мб пит'!EF79:ER79+'кб пит'!EF79:ER79</f>
        <v>3372914.3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7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9"/>
    </row>
    <row r="80" spans="1:161" ht="11.25" customHeight="1">
      <c r="A80" s="92" t="s">
        <v>310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327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309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>
        <f>'мб осн'!DF80+'232'!DF80+внеб!DF80+'мб озд'!DF80:DR80+'мб пит'!DF80:DR80+'кб пит'!DF80:DR80</f>
        <v>0</v>
      </c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>
        <f>'мб осн'!DS80+'232'!DS80+внеб!DS80+'мб озд'!DS80:EE80+'мб пит'!DS80:EE80+'кб пит'!DS80:EE80</f>
        <v>0</v>
      </c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>
        <f>'мб осн'!EF80+'232'!EF80+внеб!EF80+'мб озд'!EF80:ER80+'мб пит'!EF80:ER80+'кб пит'!EF80:ER80</f>
        <v>0</v>
      </c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7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9"/>
    </row>
    <row r="81" spans="1:161" ht="11.25" customHeight="1">
      <c r="A81" s="92" t="s">
        <v>314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328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311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>
        <f>'мб осн'!DF81+'232'!DF81+внеб!DF81+'мб озд'!DF81:DR81+'мб пит'!DF81:DR81+'кб пит'!DF81:DR81</f>
        <v>134997.85</v>
      </c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>
        <f>'мб осн'!DS81+'232'!DS81+внеб!DS81+'мб озд'!DS81:EE81+'мб пит'!DS81:EE81+'кб пит'!DS81:EE81</f>
        <v>51832</v>
      </c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>
        <f>'мб осн'!EF81+'232'!EF81+внеб!EF81+'мб озд'!EF81:ER81+'мб пит'!EF81:ER81+'кб пит'!EF81:ER81</f>
        <v>51832</v>
      </c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7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</row>
    <row r="82" spans="1:161" ht="11.25" customHeight="1">
      <c r="A82" s="92" t="s">
        <v>315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329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312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>
        <f>'мб осн'!DF82+'232'!DF82+внеб!DF82+'мб озд'!DF82:DR82+'мб пит'!DF82:DR82+'кб пит'!DF82:DR82</f>
        <v>0</v>
      </c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>
        <f>'мб осн'!DS82+'232'!DS82+внеб!DS82+'мб озд'!DS82:EE82+'мб пит'!DS82:EE82+'кб пит'!DS82:EE82</f>
        <v>0</v>
      </c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>
        <f>'мб осн'!EF82+'232'!EF82+внеб!EF82+'мб озд'!EF82:ER82+'мб пит'!EF82:ER82+'кб пит'!EF82:ER82</f>
        <v>0</v>
      </c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7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9"/>
    </row>
    <row r="83" spans="1:161" ht="11.25" customHeight="1">
      <c r="A83" s="92" t="s">
        <v>316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330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313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f>'мб осн'!DF83+'232'!DF83+внеб!DF83+'мб озд'!DF83:DR83+'мб пит'!DF83:DR83+'кб пит'!DF83:DR83</f>
        <v>259796.53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f>'мб осн'!DS83+'232'!DS83+внеб!DS83+'мб озд'!DS83:EE83+'мб пит'!DS83:EE83+'кб пит'!DS83:EE83</f>
        <v>259796.53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f>'мб осн'!EF83+'232'!EF83+внеб!EF83+'мб озд'!EF83:ER83+'мб пит'!EF83:ER83+'кб пит'!EF83:ER83</f>
        <v>259796.53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7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9"/>
    </row>
    <row r="84" spans="1:161" ht="11.25" customHeight="1">
      <c r="A84" s="92" t="s">
        <v>318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331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317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>
        <f>'мб осн'!DF84+'232'!DF84+внеб!DF84+'мб озд'!DF84:DR84+'мб пит'!DF84:DR84+'кб пит'!DF84:DR84</f>
        <v>0</v>
      </c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>
        <f>'мб осн'!DS84+'232'!DS84+внеб!DS84+'мб озд'!DS84:EE84+'мб пит'!DS84:EE84+'кб пит'!DS84:EE84</f>
        <v>0</v>
      </c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>
        <f>'мб осн'!EF84+'232'!EF84+внеб!EF84+'мб озд'!EF84:ER84+'мб пит'!EF84:ER84+'кб пит'!EF84:ER84</f>
        <v>0</v>
      </c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7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9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84">
        <f>'мб осн'!DF85+'232'!DF85+внеб!DF85+'мб озд'!DF85:DR85+'мб пит'!DF85:DR85+'кб пит'!DF85:DR85</f>
        <v>0</v>
      </c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6"/>
      <c r="DS85" s="84">
        <f>'мб осн'!DS85+'232'!DS85+внеб!DS85+'мб озд'!DS85:EE85+'мб пит'!DS85:EE85+'кб пит'!DS85:EE85</f>
        <v>0</v>
      </c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6"/>
      <c r="EF85" s="84">
        <f>'мб осн'!EF85+'232'!EF85+внеб!EF85+'мб озд'!EF85:ER85+'мб пит'!EF85:ER85+'кб пит'!EF85:ER85</f>
        <v>0</v>
      </c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6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8"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33:ER33"/>
    <mergeCell ref="ES33:FE33"/>
    <mergeCell ref="A33:BW33"/>
    <mergeCell ref="BX33:CE33"/>
    <mergeCell ref="CF33:CR33"/>
    <mergeCell ref="CS33:DE33"/>
    <mergeCell ref="DF33:DR33"/>
    <mergeCell ref="DS33:E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53:ER53"/>
    <mergeCell ref="ES53:F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A53:BW53"/>
    <mergeCell ref="BX53:CE53"/>
    <mergeCell ref="CF53:CR53"/>
    <mergeCell ref="CS53:DE53"/>
    <mergeCell ref="DF53:DR53"/>
    <mergeCell ref="DS53:E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93"/>
  <sheetViews>
    <sheetView view="pageBreakPreview" zoomScale="60" zoomScalePageLayoutView="0" workbookViewId="0" topLeftCell="A37">
      <selection activeCell="EF15" sqref="EF15:ER15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0" ht="15.75">
      <c r="A2" s="269" t="s">
        <v>362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68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252" t="s">
        <v>45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3" t="s">
        <v>46</v>
      </c>
      <c r="BY9" s="254"/>
      <c r="BZ9" s="254"/>
      <c r="CA9" s="254"/>
      <c r="CB9" s="254"/>
      <c r="CC9" s="254"/>
      <c r="CD9" s="254"/>
      <c r="CE9" s="255"/>
      <c r="CF9" s="256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5"/>
      <c r="CS9" s="257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9"/>
      <c r="DF9" s="260">
        <f>DF10+DF13+DF17+DF20+DF23+DF28+DF32</f>
        <v>7357506.26</v>
      </c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7"/>
      <c r="DS9" s="260">
        <f>DS10+DS13+DS17+DS20+DS23+DS28+DS32</f>
        <v>8959742.26</v>
      </c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7"/>
      <c r="EF9" s="260">
        <f>EF10+EF13+EF17+EF20+EF23+EF28+EF32</f>
        <v>6605338.26</v>
      </c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7"/>
      <c r="ES9" s="260">
        <f>ES10+ES13+ES17+ES20+ES23+ES28+ES32</f>
        <v>0</v>
      </c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7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7356606.26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8958842.26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6604438.26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v>7356606.26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f>7356606.26+1602236</f>
        <v>8958842.26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f>7356606.26-752168</f>
        <v>6604438.26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279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3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280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900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900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900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280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>
        <v>900</v>
      </c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>
        <v>900</v>
      </c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>
        <v>900</v>
      </c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281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252" t="s">
        <v>80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3" t="s">
        <v>81</v>
      </c>
      <c r="BY34" s="254"/>
      <c r="BZ34" s="254"/>
      <c r="CA34" s="254"/>
      <c r="CB34" s="254"/>
      <c r="CC34" s="254"/>
      <c r="CD34" s="254"/>
      <c r="CE34" s="255"/>
      <c r="CF34" s="256" t="s">
        <v>42</v>
      </c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5"/>
      <c r="CS34" s="257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9"/>
      <c r="DF34" s="260">
        <f>DF35+DF42+DF51+DF56+DF64+DF66+DF85</f>
        <v>7357506.26</v>
      </c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2"/>
      <c r="DS34" s="260">
        <f>DS35+DS42+DS51+DS56+DS64+DS66+DS85</f>
        <v>8959742.259999998</v>
      </c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2"/>
      <c r="EF34" s="260">
        <f>EF35+EF42+EF51+EF56+EF64+EF66+EF85</f>
        <v>6605338.26</v>
      </c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2"/>
      <c r="ES34" s="263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5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2506314.17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2506314.17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2506314.17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282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v>2493748.1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v>2493748.1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v>2493748.1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346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347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297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v>11666.07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v>11666.07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v>11666.07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283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2" t="s">
        <v>294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3"/>
      <c r="BX39" s="26" t="s">
        <v>284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302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134" t="s">
        <v>346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26" t="s">
        <v>296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297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>
        <v>900</v>
      </c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>
        <v>900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v>900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756509.85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756509.85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756509.85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285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v>756509.85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756509.85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756509.85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298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27821.9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27821.9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27821.9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287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>
        <v>27821.9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>
        <v>27821.9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v>27821.9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287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287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288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4066860.3400000003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5669096.339999999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3314692.3400000003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289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4066860.3400000003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5669096.339999999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3314692.3400000003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290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319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299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>
        <v>11185.6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>
        <v>11185.6</v>
      </c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>
        <v>11185.6</v>
      </c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320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300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321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301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>
        <v>3406529.89</v>
      </c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>
        <v>5008765.89</v>
      </c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>
        <v>2654361.89</v>
      </c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322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>
        <v>170681.08</v>
      </c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>
        <v>170681.08</v>
      </c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>
        <v>170681.08</v>
      </c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323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302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>
        <v>404259.18</v>
      </c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>
        <v>404259.18</v>
      </c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>
        <v>404259.18</v>
      </c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304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324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303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305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325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307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>
        <v>4204.59</v>
      </c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>
        <v>4204.59</v>
      </c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>
        <v>4204.59</v>
      </c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326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308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310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327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309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314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328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311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315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329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312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330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313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v>70000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70000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70000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331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317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A2:FD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93"/>
  <sheetViews>
    <sheetView view="pageBreakPreview" zoomScale="60" zoomScalePageLayoutView="0" workbookViewId="0" topLeftCell="A40">
      <selection activeCell="ES16" sqref="ES16:FE16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9" t="s">
        <v>363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68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252" t="s">
        <v>45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3" t="s">
        <v>46</v>
      </c>
      <c r="BY9" s="254"/>
      <c r="BZ9" s="254"/>
      <c r="CA9" s="254"/>
      <c r="CB9" s="254"/>
      <c r="CC9" s="254"/>
      <c r="CD9" s="254"/>
      <c r="CE9" s="255"/>
      <c r="CF9" s="256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5"/>
      <c r="CS9" s="257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9"/>
      <c r="DF9" s="260">
        <f>DF10+DF13+DF17+DF20+DF23+DF28+DF32</f>
        <v>345499.34</v>
      </c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7"/>
      <c r="DS9" s="260">
        <f>DS10+DS13+DS17+DS20+DS23+DS28+DS32</f>
        <v>345499.34</v>
      </c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7"/>
      <c r="EF9" s="260">
        <f>EF10+EF13+EF17+EF20+EF23+EF28+EF32</f>
        <v>345499.34</v>
      </c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7"/>
      <c r="ES9" s="260">
        <f>ES10+ES13+ES17+ES20+ES23+ES28+ES32</f>
        <v>0</v>
      </c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7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345499.34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345499.34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345499.34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f>86575.14+258924.2</f>
        <v>345499.34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f>86575.14+258924.2</f>
        <v>345499.34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f>86575.14+258924.2</f>
        <v>345499.34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279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3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280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280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281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252" t="s">
        <v>80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3" t="s">
        <v>81</v>
      </c>
      <c r="BY34" s="254"/>
      <c r="BZ34" s="254"/>
      <c r="CA34" s="254"/>
      <c r="CB34" s="254"/>
      <c r="CC34" s="254"/>
      <c r="CD34" s="254"/>
      <c r="CE34" s="255"/>
      <c r="CF34" s="256" t="s">
        <v>42</v>
      </c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5"/>
      <c r="CS34" s="257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9"/>
      <c r="DF34" s="260">
        <f>DF35+DF42+DF51+DF56+DF64+DF66+DF85</f>
        <v>345499.34</v>
      </c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2"/>
      <c r="DS34" s="260">
        <f>DS35+DS42+DS51+DS56+DS64+DS66+DS85</f>
        <v>345499.34</v>
      </c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2"/>
      <c r="EF34" s="260">
        <f>EF35+EF42+EF51+EF56+EF64+EF66+EF85</f>
        <v>345499.34</v>
      </c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2"/>
      <c r="ES34" s="263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5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282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346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347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297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283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284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286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2" t="s">
        <v>294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3"/>
      <c r="BX40" s="26" t="s">
        <v>296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297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285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298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287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287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287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288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345499.34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345499.34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345499.34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289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345499.34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345499.34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345499.34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290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319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299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320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300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321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301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322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323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302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>
        <v>86575.14</v>
      </c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>
        <v>86575.14</v>
      </c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>
        <v>86575.14</v>
      </c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304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324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303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305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325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307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326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308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v>244903.07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v>244903.07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v>244903.07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310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327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309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314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328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311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315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329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312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330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313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v>14021.13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14021.13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14021.13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331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317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93"/>
  <sheetViews>
    <sheetView view="pageBreakPreview" zoomScale="60" zoomScalePageLayoutView="0" workbookViewId="0" topLeftCell="A38">
      <selection activeCell="EF79" sqref="EF79:ER79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9" t="s">
        <v>364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68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252" t="s">
        <v>45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3" t="s">
        <v>46</v>
      </c>
      <c r="BY9" s="254"/>
      <c r="BZ9" s="254"/>
      <c r="CA9" s="254"/>
      <c r="CB9" s="254"/>
      <c r="CC9" s="254"/>
      <c r="CD9" s="254"/>
      <c r="CE9" s="255"/>
      <c r="CF9" s="256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5"/>
      <c r="CS9" s="257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9"/>
      <c r="DF9" s="260">
        <f>DF10+DF13+DF17+DF20+DF23+DF28+DF32</f>
        <v>867571.23</v>
      </c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7"/>
      <c r="DS9" s="260">
        <f>DS10+DS13+DS17+DS20+DS23+DS28+DS32</f>
        <v>867571.23</v>
      </c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7"/>
      <c r="EF9" s="260">
        <f>EF10+EF13+EF17+EF20+EF23+EF28+EF32</f>
        <v>867571.23</v>
      </c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7"/>
      <c r="ES9" s="260">
        <f>ES10+ES13+ES17+ES20+ES23+ES28+ES32</f>
        <v>0</v>
      </c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7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867571.23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867571.23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867571.23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v>867571.23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v>867571.23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v>867571.23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279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3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280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280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281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252" t="s">
        <v>80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3" t="s">
        <v>81</v>
      </c>
      <c r="BY34" s="254"/>
      <c r="BZ34" s="254"/>
      <c r="CA34" s="254"/>
      <c r="CB34" s="254"/>
      <c r="CC34" s="254"/>
      <c r="CD34" s="254"/>
      <c r="CE34" s="255"/>
      <c r="CF34" s="256" t="s">
        <v>42</v>
      </c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5"/>
      <c r="CS34" s="257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9"/>
      <c r="DF34" s="260">
        <f>DF35+DF42+DF51+DF56+DF64+DF66+DF85</f>
        <v>867571.23</v>
      </c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2"/>
      <c r="DS34" s="260">
        <f>DS35+DS42+DS51+DS56+DS64+DS66+DS85</f>
        <v>867571.23</v>
      </c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2"/>
      <c r="EF34" s="260">
        <f>EF35+EF42+EF51+EF56+EF64+EF66+EF85</f>
        <v>867571.23</v>
      </c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2"/>
      <c r="ES34" s="263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5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282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346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347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297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283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284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286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2" t="s">
        <v>294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3"/>
      <c r="BX40" s="26" t="s">
        <v>296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302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285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298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287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287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287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288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867571.23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867571.23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867571.23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289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867571.23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867571.23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867571.23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290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319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299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320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300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321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301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322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323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302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304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324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303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305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325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307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326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308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v>867571.23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v>867571.23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v>867571.23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310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327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309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314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328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311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315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329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312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330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313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331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317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D93"/>
  <sheetViews>
    <sheetView view="pageBreakPreview" zoomScale="60" workbookViewId="0" topLeftCell="A46">
      <selection activeCell="EF83" sqref="EF83:ER83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9" t="s">
        <v>365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68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215" t="s">
        <v>46</v>
      </c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9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1"/>
      <c r="DF9" s="137">
        <f>DF10+DF13+DF17+DF20+DF23+DF28+DF32</f>
        <v>25712080</v>
      </c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3"/>
      <c r="DS9" s="137">
        <f>DS10+DS13+DS17+DS20+DS23+DS28+DS32</f>
        <v>25712080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3"/>
      <c r="EF9" s="137">
        <f>EF10+EF13+EF17+EF20+EF23+EF28+EF32</f>
        <v>25712080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3"/>
      <c r="ES9" s="137">
        <f>ES10+ES13+ES17+ES20+ES23+ES28+ES32</f>
        <v>0</v>
      </c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25712080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25712080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25712080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v>25712080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v>25712080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v>25712080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279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86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  <c r="GD20" s="2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0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280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280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281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143" t="s">
        <v>80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4" t="s">
        <v>81</v>
      </c>
      <c r="BY34" s="145"/>
      <c r="BZ34" s="145"/>
      <c r="CA34" s="145"/>
      <c r="CB34" s="145"/>
      <c r="CC34" s="145"/>
      <c r="CD34" s="145"/>
      <c r="CE34" s="146"/>
      <c r="CF34" s="147" t="s">
        <v>42</v>
      </c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6"/>
      <c r="CS34" s="148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50"/>
      <c r="DF34" s="137">
        <f>DF35+DF42+DF51+DF56+DF64+DF66+DF85</f>
        <v>25712080</v>
      </c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9"/>
      <c r="DS34" s="137">
        <f>DS35+DS42+DS51+DS56+DS64+DS66+DS85</f>
        <v>25712080</v>
      </c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/>
      <c r="EF34" s="137">
        <f>EF35+EF42+EF51+EF56+EF64+EF66+EF85</f>
        <v>25712080</v>
      </c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9"/>
      <c r="ES34" s="140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19702120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19702120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19702120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282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v>19604100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v>19604100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v>19604100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346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347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297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v>98020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v>98020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v>98020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283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284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286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0" t="s">
        <v>295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136"/>
      <c r="BX40" s="26" t="s">
        <v>296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302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5920440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5920440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5920440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285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v>5920440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5920440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5920440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298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287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287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287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288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89520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89520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89520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9.2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289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89520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89520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89520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290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319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299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7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ht="11.25" customHeight="1">
      <c r="A73" s="92" t="s">
        <v>291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320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300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7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9"/>
    </row>
    <row r="74" spans="1:161" ht="11.25" customHeight="1">
      <c r="A74" s="92" t="s">
        <v>292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321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301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7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</row>
    <row r="75" spans="1:161" ht="11.25" customHeight="1">
      <c r="A75" s="92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322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7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9"/>
    </row>
    <row r="76" spans="1:161" ht="11.25" customHeight="1">
      <c r="A76" s="92" t="s">
        <v>294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323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302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7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9"/>
    </row>
    <row r="77" spans="1:161" ht="11.25" customHeight="1">
      <c r="A77" s="92" t="s">
        <v>304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324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303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7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9"/>
    </row>
    <row r="78" spans="1:161" ht="11.25" customHeight="1">
      <c r="A78" s="92" t="s">
        <v>305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325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307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7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9"/>
    </row>
    <row r="79" spans="1:161" ht="11.25" customHeight="1">
      <c r="A79" s="92" t="s">
        <v>306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326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308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7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9"/>
    </row>
    <row r="80" spans="1:161" ht="11.25" customHeight="1">
      <c r="A80" s="92" t="s">
        <v>310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327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309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7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9"/>
    </row>
    <row r="81" spans="1:161" ht="11.25" customHeight="1">
      <c r="A81" s="92" t="s">
        <v>314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328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311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7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</row>
    <row r="82" spans="1:161" ht="11.25" customHeight="1">
      <c r="A82" s="92" t="s">
        <v>315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329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312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7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9"/>
    </row>
    <row r="83" spans="1:161" ht="11.25" customHeight="1">
      <c r="A83" s="92" t="s">
        <v>316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330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313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v>89520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89520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89520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7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9"/>
    </row>
    <row r="84" spans="1:161" ht="11.25" customHeight="1">
      <c r="A84" s="92" t="s">
        <v>318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331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317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7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9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A2:FE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93"/>
  <sheetViews>
    <sheetView view="pageBreakPreview" zoomScale="60" zoomScalePageLayoutView="0" workbookViewId="0" topLeftCell="A52">
      <selection activeCell="DF80" sqref="DF80:DR80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69" t="s">
        <v>364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68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215" t="s">
        <v>46</v>
      </c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9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1"/>
      <c r="DF9" s="137">
        <f>DF10+DF13+DF17+DF20+DF23+DF28+DF32</f>
        <v>825845</v>
      </c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3"/>
      <c r="DS9" s="137">
        <f>DS10+DS13+DS17+DS20+DS23+DS28+DS32</f>
        <v>0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3"/>
      <c r="EF9" s="137">
        <f>EF10+EF13+EF17+EF20+EF23+EF28+EF32</f>
        <v>0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3"/>
      <c r="ES9" s="137">
        <f>ES10+ES13+ES17+ES20+ES23+ES28+ES32</f>
        <v>0</v>
      </c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825845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0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0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v>825845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279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0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280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280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281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143" t="s">
        <v>80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4" t="s">
        <v>81</v>
      </c>
      <c r="BY34" s="145"/>
      <c r="BZ34" s="145"/>
      <c r="CA34" s="145"/>
      <c r="CB34" s="145"/>
      <c r="CC34" s="145"/>
      <c r="CD34" s="145"/>
      <c r="CE34" s="146"/>
      <c r="CF34" s="147" t="s">
        <v>42</v>
      </c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6"/>
      <c r="CS34" s="148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50"/>
      <c r="DF34" s="137">
        <f>DF35+DF42+DF51+DF56+DF64+DF66+DF85</f>
        <v>825845</v>
      </c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9"/>
      <c r="DS34" s="137">
        <f>DS35+DS42+DS51+DS56+DS64+DS66+DS85</f>
        <v>0</v>
      </c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/>
      <c r="EF34" s="137">
        <f>EF35+EF42+EF51+EF56+EF64+EF66+EF85</f>
        <v>0</v>
      </c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9"/>
      <c r="ES34" s="140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282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346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347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297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283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284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286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8" t="s">
        <v>295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00"/>
      <c r="BX40" s="26" t="s">
        <v>296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302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285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298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287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287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287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288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825845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9.2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289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825845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0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0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290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319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299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7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9"/>
    </row>
    <row r="73" spans="1:161" ht="11.25" customHeight="1">
      <c r="A73" s="92" t="s">
        <v>291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320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300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7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9"/>
    </row>
    <row r="74" spans="1:161" ht="11.25" customHeight="1">
      <c r="A74" s="92" t="s">
        <v>292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321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301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7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9"/>
    </row>
    <row r="75" spans="1:161" ht="11.25" customHeight="1">
      <c r="A75" s="92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322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7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9"/>
    </row>
    <row r="76" spans="1:161" ht="11.25" customHeight="1">
      <c r="A76" s="92" t="s">
        <v>294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323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302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7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9"/>
    </row>
    <row r="77" spans="1:161" ht="11.25" customHeight="1">
      <c r="A77" s="92" t="s">
        <v>304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324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303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7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9"/>
    </row>
    <row r="78" spans="1:161" ht="11.25" customHeight="1">
      <c r="A78" s="92" t="s">
        <v>305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325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307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7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9"/>
    </row>
    <row r="79" spans="1:161" ht="11.25" customHeight="1">
      <c r="A79" s="92" t="s">
        <v>306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326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308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v>825845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7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9"/>
    </row>
    <row r="80" spans="1:161" ht="11.25" customHeight="1">
      <c r="A80" s="92" t="s">
        <v>310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327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309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7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9"/>
    </row>
    <row r="81" spans="1:161" ht="11.25" customHeight="1">
      <c r="A81" s="92" t="s">
        <v>314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328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311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7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</row>
    <row r="82" spans="1:161" ht="11.25" customHeight="1">
      <c r="A82" s="92" t="s">
        <v>315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329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312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7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9"/>
    </row>
    <row r="83" spans="1:161" ht="11.25" customHeight="1">
      <c r="A83" s="92" t="s">
        <v>316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330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313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7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9"/>
    </row>
    <row r="84" spans="1:161" ht="11.25" customHeight="1">
      <c r="A84" s="92" t="s">
        <v>318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331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317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7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9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D93"/>
  <sheetViews>
    <sheetView view="pageBreakPreview" zoomScale="60" zoomScalePageLayoutView="0" workbookViewId="0" topLeftCell="A40">
      <selection activeCell="DF7" sqref="DF7:DR9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34" width="0.875" style="1" customWidth="1"/>
    <col min="135" max="135" width="2.75390625" style="1" customWidth="1"/>
    <col min="136" max="147" width="0.875" style="1" customWidth="1"/>
    <col min="148" max="148" width="2.875" style="1" customWidth="1"/>
    <col min="149" max="16384" width="0.875" style="1" customWidth="1"/>
  </cols>
  <sheetData>
    <row r="1" spans="1:161" s="6" customFormat="1" ht="15.75">
      <c r="A1" s="52" t="s">
        <v>344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9" customHeight="1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21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>
        <v>83165.85</v>
      </c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68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215" t="s">
        <v>46</v>
      </c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9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1"/>
      <c r="DF9" s="137">
        <f>DF10+DF13+DF17+DF20+DF23+DF28+DF32+DF16</f>
        <v>2398527.4</v>
      </c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3"/>
      <c r="DS9" s="137">
        <f>DS10+DS13+DS17+DS20+DS23+DS28+DS32+DS16</f>
        <v>2398527.4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3"/>
      <c r="EF9" s="137">
        <f>EF10+EF13+EF17+EF20+EF23+EF28+EF32+EF16</f>
        <v>2398527.4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3"/>
      <c r="ES9" s="137">
        <f>ES10+ES13+ES17+ES20+ES23+ES28+ES32</f>
        <v>0</v>
      </c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0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0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0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279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>
        <v>2398527.4</v>
      </c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>
        <v>2398527.4</v>
      </c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>
        <v>2398527.4</v>
      </c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86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  <c r="GD20" s="2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0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280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280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281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143" t="s">
        <v>80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4" t="s">
        <v>81</v>
      </c>
      <c r="BY34" s="145"/>
      <c r="BZ34" s="145"/>
      <c r="CA34" s="145"/>
      <c r="CB34" s="145"/>
      <c r="CC34" s="145"/>
      <c r="CD34" s="145"/>
      <c r="CE34" s="146"/>
      <c r="CF34" s="147" t="s">
        <v>42</v>
      </c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6"/>
      <c r="CS34" s="148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50"/>
      <c r="DF34" s="137">
        <f>DF35+DF42+DF51+DF56+DF64+DF66+DF85</f>
        <v>2481693.25</v>
      </c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9"/>
      <c r="DS34" s="137">
        <f>DS35+DS42+DS51+DS56+DS64+DS66+DS85</f>
        <v>2398527.4</v>
      </c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/>
      <c r="EF34" s="137">
        <f>EF35+EF42+EF51+EF56+EF64+EF66+EF85</f>
        <v>2398527.4</v>
      </c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9"/>
      <c r="ES34" s="140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ht="22.5" customHeight="1">
      <c r="A35" s="69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90" t="s">
        <v>84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282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346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347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297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98" t="s">
        <v>87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283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98" t="s">
        <v>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100"/>
      <c r="BX39" s="26" t="s">
        <v>284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286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98" t="s">
        <v>295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00"/>
      <c r="BX40" s="26" t="s">
        <v>296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302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90" t="s">
        <v>90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90" t="s">
        <v>93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82" t="s">
        <v>96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285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3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98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100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90" t="s">
        <v>103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90" t="s">
        <v>106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82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82" t="s">
        <v>111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90" t="s">
        <v>116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82" t="s">
        <v>119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298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90" t="s">
        <v>122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90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90" t="s">
        <v>134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287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90" t="s">
        <v>137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287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90" t="s">
        <v>140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287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90" t="s">
        <v>145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90" t="s">
        <v>148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90" t="s">
        <v>151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90" t="s">
        <v>156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288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DF67+DF68+DF69+DF70</f>
        <v>2481693.25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DS67+DS68+DS69+DS70</f>
        <v>2398527.4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2398527.4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90" t="s">
        <v>161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90" t="s">
        <v>164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01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90" t="s">
        <v>167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289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9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1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98" t="s">
        <v>170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94" t="s">
        <v>171</v>
      </c>
      <c r="BY70" s="95"/>
      <c r="BZ70" s="95"/>
      <c r="CA70" s="95"/>
      <c r="CB70" s="95"/>
      <c r="CC70" s="95"/>
      <c r="CD70" s="95"/>
      <c r="CE70" s="96"/>
      <c r="CF70" s="87" t="s">
        <v>172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84">
        <f>DF72+DF73+DF74+DF75+DF76+DF77+DF78+DF79+DF80+DF81+DF82+DF83+DF84</f>
        <v>2481693.25</v>
      </c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6"/>
      <c r="DS70" s="84">
        <f>DS72+DS73+DS74+DS75+DS76+DS77+DS78+DS79+DS80+DS81+DS82+DS83+DS84</f>
        <v>2398527.4</v>
      </c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6"/>
      <c r="EF70" s="84">
        <f>EF72+EF73+EF74+EF75+EF76+EF77+EF78+EF79+EF80+EF81+EF82+EF83+EF84</f>
        <v>2398527.4</v>
      </c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6"/>
      <c r="ES70" s="84">
        <f>ES72+ES73+ES74+ES75+ES76+ES77+ES78+ES79+ES80+ES81+ES82+ES83+ES84</f>
        <v>0</v>
      </c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ht="11.25" customHeight="1">
      <c r="A71" s="97" t="s">
        <v>173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4"/>
      <c r="BY71" s="95"/>
      <c r="BZ71" s="95"/>
      <c r="CA71" s="95"/>
      <c r="CB71" s="95"/>
      <c r="CC71" s="95"/>
      <c r="CD71" s="95"/>
      <c r="CE71" s="96"/>
      <c r="CF71" s="8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9"/>
      <c r="CS71" s="87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87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9"/>
      <c r="DS71" s="87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9"/>
      <c r="EF71" s="87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9"/>
    </row>
    <row r="72" spans="1:161" ht="11.25" customHeight="1">
      <c r="A72" s="92" t="s">
        <v>290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94" t="s">
        <v>319</v>
      </c>
      <c r="BY72" s="95"/>
      <c r="BZ72" s="95"/>
      <c r="CA72" s="95"/>
      <c r="CB72" s="95"/>
      <c r="CC72" s="95"/>
      <c r="CD72" s="95"/>
      <c r="CE72" s="96"/>
      <c r="CF72" s="87" t="s">
        <v>172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9"/>
      <c r="CS72" s="87" t="s">
        <v>299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84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84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6"/>
      <c r="EF72" s="84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84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11.25" customHeight="1">
      <c r="A73" s="92" t="s">
        <v>291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3"/>
      <c r="BX73" s="94" t="s">
        <v>320</v>
      </c>
      <c r="BY73" s="95"/>
      <c r="BZ73" s="95"/>
      <c r="CA73" s="95"/>
      <c r="CB73" s="95"/>
      <c r="CC73" s="95"/>
      <c r="CD73" s="95"/>
      <c r="CE73" s="96"/>
      <c r="CF73" s="87" t="s">
        <v>172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9"/>
      <c r="CS73" s="87" t="s">
        <v>300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84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6"/>
      <c r="DS73" s="84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6"/>
      <c r="EF73" s="84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1.25" customHeight="1">
      <c r="A74" s="92" t="s">
        <v>292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3"/>
      <c r="BX74" s="94" t="s">
        <v>321</v>
      </c>
      <c r="BY74" s="95"/>
      <c r="BZ74" s="95"/>
      <c r="CA74" s="95"/>
      <c r="CB74" s="95"/>
      <c r="CC74" s="95"/>
      <c r="CD74" s="95"/>
      <c r="CE74" s="96"/>
      <c r="CF74" s="87" t="s">
        <v>172</v>
      </c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9"/>
      <c r="CS74" s="87" t="s">
        <v>301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9"/>
      <c r="DF74" s="84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6"/>
      <c r="DS74" s="84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6"/>
      <c r="EF74" s="84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6"/>
      <c r="ES74" s="84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</row>
    <row r="75" spans="1:161" ht="11.25" customHeight="1">
      <c r="A75" s="92" t="s">
        <v>293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3"/>
      <c r="BX75" s="94" t="s">
        <v>322</v>
      </c>
      <c r="BY75" s="95"/>
      <c r="BZ75" s="95"/>
      <c r="CA75" s="95"/>
      <c r="CB75" s="95"/>
      <c r="CC75" s="95"/>
      <c r="CD75" s="95"/>
      <c r="CE75" s="96"/>
      <c r="CF75" s="87" t="s">
        <v>172</v>
      </c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 t="s">
        <v>289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84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6"/>
      <c r="DS75" s="84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6"/>
      <c r="EF75" s="84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6"/>
      <c r="ES75" s="84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</row>
    <row r="76" spans="1:161" ht="11.25" customHeight="1">
      <c r="A76" s="92" t="s">
        <v>294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94" t="s">
        <v>323</v>
      </c>
      <c r="BY76" s="95"/>
      <c r="BZ76" s="95"/>
      <c r="CA76" s="95"/>
      <c r="CB76" s="95"/>
      <c r="CC76" s="95"/>
      <c r="CD76" s="95"/>
      <c r="CE76" s="96"/>
      <c r="CF76" s="87" t="s">
        <v>172</v>
      </c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9"/>
      <c r="CS76" s="87" t="s">
        <v>302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9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6"/>
      <c r="DS76" s="84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6"/>
      <c r="EF76" s="84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6"/>
      <c r="ES76" s="84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11.25" customHeight="1">
      <c r="A77" s="92" t="s">
        <v>304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94" t="s">
        <v>324</v>
      </c>
      <c r="BY77" s="95"/>
      <c r="BZ77" s="95"/>
      <c r="CA77" s="95"/>
      <c r="CB77" s="95"/>
      <c r="CC77" s="95"/>
      <c r="CD77" s="95"/>
      <c r="CE77" s="96"/>
      <c r="CF77" s="87" t="s">
        <v>172</v>
      </c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9"/>
      <c r="CS77" s="87" t="s">
        <v>303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9"/>
      <c r="DF77" s="84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6"/>
      <c r="DS77" s="84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6"/>
      <c r="EF77" s="84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6"/>
      <c r="ES77" s="84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11.25" customHeight="1">
      <c r="A78" s="92" t="s">
        <v>305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94" t="s">
        <v>325</v>
      </c>
      <c r="BY78" s="95"/>
      <c r="BZ78" s="95"/>
      <c r="CA78" s="95"/>
      <c r="CB78" s="95"/>
      <c r="CC78" s="95"/>
      <c r="CD78" s="95"/>
      <c r="CE78" s="96"/>
      <c r="CF78" s="87" t="s">
        <v>172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9"/>
      <c r="CS78" s="87" t="s">
        <v>307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9"/>
      <c r="DF78" s="84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6"/>
      <c r="DS78" s="84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6"/>
      <c r="EF78" s="84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6"/>
      <c r="ES78" s="84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11.25" customHeight="1">
      <c r="A79" s="92" t="s">
        <v>306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94" t="s">
        <v>326</v>
      </c>
      <c r="BY79" s="95"/>
      <c r="BZ79" s="95"/>
      <c r="CA79" s="95"/>
      <c r="CB79" s="95"/>
      <c r="CC79" s="95"/>
      <c r="CD79" s="95"/>
      <c r="CE79" s="96"/>
      <c r="CF79" s="87" t="s">
        <v>172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9"/>
      <c r="CS79" s="87" t="s">
        <v>308</v>
      </c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  <c r="DF79" s="84">
        <v>2260440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6"/>
      <c r="DS79" s="84">
        <v>2260440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6"/>
      <c r="EF79" s="84">
        <v>2260440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6"/>
      <c r="ES79" s="84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6"/>
    </row>
    <row r="80" spans="1:161" ht="11.25" customHeight="1">
      <c r="A80" s="92" t="s">
        <v>310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94" t="s">
        <v>327</v>
      </c>
      <c r="BY80" s="95"/>
      <c r="BZ80" s="95"/>
      <c r="CA80" s="95"/>
      <c r="CB80" s="95"/>
      <c r="CC80" s="95"/>
      <c r="CD80" s="95"/>
      <c r="CE80" s="96"/>
      <c r="CF80" s="87" t="s">
        <v>172</v>
      </c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9"/>
      <c r="CS80" s="87" t="s">
        <v>309</v>
      </c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F80" s="84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6"/>
      <c r="DS80" s="84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6"/>
      <c r="EF80" s="84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6"/>
      <c r="ES80" s="84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6"/>
    </row>
    <row r="81" spans="1:161" ht="11.25" customHeight="1">
      <c r="A81" s="92" t="s">
        <v>314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94" t="s">
        <v>328</v>
      </c>
      <c r="BY81" s="95"/>
      <c r="BZ81" s="95"/>
      <c r="CA81" s="95"/>
      <c r="CB81" s="95"/>
      <c r="CC81" s="95"/>
      <c r="CD81" s="95"/>
      <c r="CE81" s="96"/>
      <c r="CF81" s="87" t="s">
        <v>172</v>
      </c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9"/>
      <c r="CS81" s="87" t="s">
        <v>311</v>
      </c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9"/>
      <c r="DF81" s="84">
        <f>51832+83165.85</f>
        <v>134997.85</v>
      </c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6"/>
      <c r="DS81" s="84">
        <v>51832</v>
      </c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6"/>
      <c r="EF81" s="84">
        <v>51832</v>
      </c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6"/>
      <c r="ES81" s="84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1.25" customHeight="1">
      <c r="A82" s="92" t="s">
        <v>315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94" t="s">
        <v>329</v>
      </c>
      <c r="BY82" s="95"/>
      <c r="BZ82" s="95"/>
      <c r="CA82" s="95"/>
      <c r="CB82" s="95"/>
      <c r="CC82" s="95"/>
      <c r="CD82" s="95"/>
      <c r="CE82" s="96"/>
      <c r="CF82" s="87" t="s">
        <v>172</v>
      </c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9"/>
      <c r="CS82" s="87" t="s">
        <v>312</v>
      </c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4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6"/>
      <c r="DS82" s="84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6"/>
      <c r="EF82" s="84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6"/>
      <c r="ES82" s="84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1.25" customHeight="1">
      <c r="A83" s="92" t="s">
        <v>316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94" t="s">
        <v>330</v>
      </c>
      <c r="BY83" s="95"/>
      <c r="BZ83" s="95"/>
      <c r="CA83" s="95"/>
      <c r="CB83" s="95"/>
      <c r="CC83" s="95"/>
      <c r="CD83" s="95"/>
      <c r="CE83" s="96"/>
      <c r="CF83" s="87" t="s">
        <v>172</v>
      </c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9"/>
      <c r="CS83" s="87" t="s">
        <v>313</v>
      </c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9"/>
      <c r="DF83" s="84">
        <v>86255.4</v>
      </c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>
        <v>86255.4</v>
      </c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>
        <v>86255.4</v>
      </c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6"/>
    </row>
    <row r="84" spans="1:161" ht="11.25" customHeight="1">
      <c r="A84" s="92" t="s">
        <v>318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94" t="s">
        <v>331</v>
      </c>
      <c r="BY84" s="95"/>
      <c r="BZ84" s="95"/>
      <c r="CA84" s="95"/>
      <c r="CB84" s="95"/>
      <c r="CC84" s="95"/>
      <c r="CD84" s="95"/>
      <c r="CE84" s="96"/>
      <c r="CF84" s="87" t="s">
        <v>172</v>
      </c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9"/>
      <c r="CS84" s="87" t="s">
        <v>317</v>
      </c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9"/>
      <c r="DF84" s="84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6"/>
      <c r="DS84" s="84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6"/>
      <c r="EF84" s="84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6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90" t="s">
        <v>174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3">
        <f>DF86+DF87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82" t="s">
        <v>177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3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82" t="s">
        <v>180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75" t="s">
        <v>183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 t="s">
        <v>184</v>
      </c>
      <c r="BY88" s="77"/>
      <c r="BZ88" s="77"/>
      <c r="CA88" s="77"/>
      <c r="CB88" s="77"/>
      <c r="CC88" s="77"/>
      <c r="CD88" s="77"/>
      <c r="CE88" s="78"/>
      <c r="CF88" s="79" t="s">
        <v>185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69" t="s">
        <v>186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69" t="s">
        <v>188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69" t="s">
        <v>191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75" t="s">
        <v>192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6" t="s">
        <v>193</v>
      </c>
      <c r="BY92" s="77"/>
      <c r="BZ92" s="77"/>
      <c r="CA92" s="77"/>
      <c r="CB92" s="77"/>
      <c r="CC92" s="77"/>
      <c r="CD92" s="77"/>
      <c r="CE92" s="78"/>
      <c r="CF92" s="79" t="s">
        <v>42</v>
      </c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69" t="s">
        <v>194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8"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172" man="1"/>
    <brk id="63" max="17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60" zoomScalePageLayoutView="0" workbookViewId="0" topLeftCell="A1">
      <selection activeCell="HW21" sqref="HW21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52" t="s">
        <v>345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</row>
    <row r="3" spans="1:161" ht="11.25" customHeight="1">
      <c r="A3" s="242" t="s">
        <v>197</v>
      </c>
      <c r="B3" s="242"/>
      <c r="C3" s="242"/>
      <c r="D3" s="242"/>
      <c r="E3" s="242"/>
      <c r="F3" s="242"/>
      <c r="G3" s="242"/>
      <c r="H3" s="247"/>
      <c r="I3" s="36" t="s">
        <v>1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7"/>
      <c r="CN3" s="241" t="s">
        <v>198</v>
      </c>
      <c r="CO3" s="242"/>
      <c r="CP3" s="242"/>
      <c r="CQ3" s="242"/>
      <c r="CR3" s="242"/>
      <c r="CS3" s="242"/>
      <c r="CT3" s="242"/>
      <c r="CU3" s="247"/>
      <c r="CV3" s="241" t="s">
        <v>199</v>
      </c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249"/>
      <c r="B4" s="249"/>
      <c r="C4" s="249"/>
      <c r="D4" s="249"/>
      <c r="E4" s="249"/>
      <c r="F4" s="249"/>
      <c r="G4" s="249"/>
      <c r="H4" s="25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40"/>
      <c r="CN4" s="248"/>
      <c r="CO4" s="249"/>
      <c r="CP4" s="249"/>
      <c r="CQ4" s="249"/>
      <c r="CR4" s="249"/>
      <c r="CS4" s="249"/>
      <c r="CT4" s="249"/>
      <c r="CU4" s="250"/>
      <c r="CV4" s="248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271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272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273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4"/>
      <c r="B5" s="244"/>
      <c r="C5" s="244"/>
      <c r="D5" s="244"/>
      <c r="E5" s="244"/>
      <c r="F5" s="244"/>
      <c r="G5" s="244"/>
      <c r="H5" s="251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6"/>
      <c r="CN5" s="243"/>
      <c r="CO5" s="244"/>
      <c r="CP5" s="244"/>
      <c r="CQ5" s="244"/>
      <c r="CR5" s="244"/>
      <c r="CS5" s="244"/>
      <c r="CT5" s="244"/>
      <c r="CU5" s="251"/>
      <c r="CV5" s="243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200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201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202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4"/>
      <c r="I6" s="233" t="s">
        <v>13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4"/>
      <c r="CN6" s="225" t="s">
        <v>14</v>
      </c>
      <c r="CO6" s="226"/>
      <c r="CP6" s="226"/>
      <c r="CQ6" s="226"/>
      <c r="CR6" s="226"/>
      <c r="CS6" s="226"/>
      <c r="CT6" s="226"/>
      <c r="CU6" s="235"/>
      <c r="CV6" s="225" t="s">
        <v>15</v>
      </c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23.25" customHeight="1">
      <c r="A7" s="77">
        <v>1</v>
      </c>
      <c r="B7" s="77"/>
      <c r="C7" s="77"/>
      <c r="D7" s="77"/>
      <c r="E7" s="77"/>
      <c r="F7" s="77"/>
      <c r="G7" s="77"/>
      <c r="H7" s="78"/>
      <c r="I7" s="270" t="s">
        <v>348</v>
      </c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2" t="s">
        <v>203</v>
      </c>
      <c r="CO7" s="273"/>
      <c r="CP7" s="273"/>
      <c r="CQ7" s="273"/>
      <c r="CR7" s="273"/>
      <c r="CS7" s="273"/>
      <c r="CT7" s="273"/>
      <c r="CU7" s="274"/>
      <c r="CV7" s="106" t="s">
        <v>42</v>
      </c>
      <c r="CW7" s="107"/>
      <c r="CX7" s="107"/>
      <c r="CY7" s="107"/>
      <c r="CZ7" s="107"/>
      <c r="DA7" s="107"/>
      <c r="DB7" s="107"/>
      <c r="DC7" s="107"/>
      <c r="DD7" s="107"/>
      <c r="DE7" s="108"/>
      <c r="DF7" s="227">
        <f>DF11+DF22+DF15</f>
        <v>8676989.16</v>
      </c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>
        <f>DS11+DS22+DS15</f>
        <v>9370214.309999999</v>
      </c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>
        <f>EF11+EF22+EF15</f>
        <v>7015810.3100000005</v>
      </c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75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7"/>
    </row>
    <row r="8" spans="1:161" ht="90" customHeight="1">
      <c r="A8" s="27" t="s">
        <v>204</v>
      </c>
      <c r="B8" s="27"/>
      <c r="C8" s="27"/>
      <c r="D8" s="27"/>
      <c r="E8" s="27"/>
      <c r="F8" s="27"/>
      <c r="G8" s="27"/>
      <c r="H8" s="71"/>
      <c r="I8" s="278" t="s">
        <v>205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279" t="s">
        <v>206</v>
      </c>
      <c r="CO8" s="73"/>
      <c r="CP8" s="73"/>
      <c r="CQ8" s="73"/>
      <c r="CR8" s="73"/>
      <c r="CS8" s="73"/>
      <c r="CT8" s="73"/>
      <c r="CU8" s="74"/>
      <c r="CV8" s="72" t="s">
        <v>42</v>
      </c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280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2"/>
    </row>
    <row r="9" spans="1:161" ht="24" customHeight="1">
      <c r="A9" s="27" t="s">
        <v>207</v>
      </c>
      <c r="B9" s="27"/>
      <c r="C9" s="27"/>
      <c r="D9" s="27"/>
      <c r="E9" s="27"/>
      <c r="F9" s="27"/>
      <c r="G9" s="27"/>
      <c r="H9" s="71"/>
      <c r="I9" s="278" t="s">
        <v>208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279" t="s">
        <v>209</v>
      </c>
      <c r="CO9" s="73"/>
      <c r="CP9" s="73"/>
      <c r="CQ9" s="73"/>
      <c r="CR9" s="73"/>
      <c r="CS9" s="73"/>
      <c r="CT9" s="73"/>
      <c r="CU9" s="74"/>
      <c r="CV9" s="72" t="s">
        <v>42</v>
      </c>
      <c r="CW9" s="73"/>
      <c r="CX9" s="73"/>
      <c r="CY9" s="73"/>
      <c r="CZ9" s="73"/>
      <c r="DA9" s="73"/>
      <c r="DB9" s="73"/>
      <c r="DC9" s="73"/>
      <c r="DD9" s="73"/>
      <c r="DE9" s="74"/>
      <c r="DF9" s="63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5"/>
      <c r="DS9" s="63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5"/>
      <c r="EF9" s="63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5"/>
      <c r="ES9" s="280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2"/>
    </row>
    <row r="10" spans="1:161" ht="24" customHeight="1">
      <c r="A10" s="27" t="s">
        <v>210</v>
      </c>
      <c r="B10" s="27"/>
      <c r="C10" s="27"/>
      <c r="D10" s="27"/>
      <c r="E10" s="27"/>
      <c r="F10" s="27"/>
      <c r="G10" s="27"/>
      <c r="H10" s="71"/>
      <c r="I10" s="278" t="s">
        <v>211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279" t="s">
        <v>212</v>
      </c>
      <c r="CO10" s="73"/>
      <c r="CP10" s="73"/>
      <c r="CQ10" s="73"/>
      <c r="CR10" s="73"/>
      <c r="CS10" s="73"/>
      <c r="CT10" s="73"/>
      <c r="CU10" s="74"/>
      <c r="CV10" s="72" t="s">
        <v>42</v>
      </c>
      <c r="CW10" s="73"/>
      <c r="CX10" s="73"/>
      <c r="CY10" s="73"/>
      <c r="CZ10" s="73"/>
      <c r="DA10" s="73"/>
      <c r="DB10" s="73"/>
      <c r="DC10" s="73"/>
      <c r="DD10" s="73"/>
      <c r="DE10" s="7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5"/>
      <c r="DS10" s="63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5"/>
      <c r="EF10" s="63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5"/>
      <c r="ES10" s="280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2"/>
    </row>
    <row r="11" spans="1:161" ht="24" customHeight="1">
      <c r="A11" s="27" t="s">
        <v>213</v>
      </c>
      <c r="B11" s="27"/>
      <c r="C11" s="27"/>
      <c r="D11" s="27"/>
      <c r="E11" s="27"/>
      <c r="F11" s="27"/>
      <c r="G11" s="27"/>
      <c r="H11" s="71"/>
      <c r="I11" s="278" t="s">
        <v>214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279" t="s">
        <v>215</v>
      </c>
      <c r="CO11" s="73"/>
      <c r="CP11" s="73"/>
      <c r="CQ11" s="73"/>
      <c r="CR11" s="73"/>
      <c r="CS11" s="73"/>
      <c r="CT11" s="73"/>
      <c r="CU11" s="74"/>
      <c r="CV11" s="72" t="s">
        <v>42</v>
      </c>
      <c r="CW11" s="73"/>
      <c r="CX11" s="73"/>
      <c r="CY11" s="73"/>
      <c r="CZ11" s="73"/>
      <c r="DA11" s="73"/>
      <c r="DB11" s="73"/>
      <c r="DC11" s="73"/>
      <c r="DD11" s="73"/>
      <c r="DE11" s="74"/>
      <c r="DF11" s="63">
        <f>DF12</f>
        <v>6195295.91</v>
      </c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5"/>
      <c r="DS11" s="63">
        <f>DS12</f>
        <v>6971686.909999998</v>
      </c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5"/>
      <c r="EF11" s="63">
        <f>EF12</f>
        <v>4617282.91</v>
      </c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5"/>
      <c r="ES11" s="280"/>
      <c r="ET11" s="281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2"/>
    </row>
    <row r="12" spans="1:161" ht="34.5" customHeight="1">
      <c r="A12" s="27" t="s">
        <v>216</v>
      </c>
      <c r="B12" s="27"/>
      <c r="C12" s="27"/>
      <c r="D12" s="27"/>
      <c r="E12" s="27"/>
      <c r="F12" s="27"/>
      <c r="G12" s="27"/>
      <c r="H12" s="71"/>
      <c r="I12" s="283" t="s">
        <v>217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279" t="s">
        <v>218</v>
      </c>
      <c r="CO12" s="73"/>
      <c r="CP12" s="73"/>
      <c r="CQ12" s="73"/>
      <c r="CR12" s="73"/>
      <c r="CS12" s="73"/>
      <c r="CT12" s="73"/>
      <c r="CU12" s="74"/>
      <c r="CV12" s="72" t="s">
        <v>42</v>
      </c>
      <c r="CW12" s="73"/>
      <c r="CX12" s="73"/>
      <c r="CY12" s="73"/>
      <c r="CZ12" s="73"/>
      <c r="DA12" s="73"/>
      <c r="DB12" s="73"/>
      <c r="DC12" s="73"/>
      <c r="DD12" s="73"/>
      <c r="DE12" s="74"/>
      <c r="DF12" s="63">
        <f>DF13</f>
        <v>6195295.91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5"/>
      <c r="DS12" s="63">
        <f>DS13</f>
        <v>6971686.909999998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5"/>
      <c r="EF12" s="63">
        <f>EF13</f>
        <v>4617282.91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5"/>
      <c r="ES12" s="280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2"/>
    </row>
    <row r="13" spans="1:161" ht="24" customHeight="1">
      <c r="A13" s="27" t="s">
        <v>219</v>
      </c>
      <c r="B13" s="27"/>
      <c r="C13" s="27"/>
      <c r="D13" s="27"/>
      <c r="E13" s="27"/>
      <c r="F13" s="27"/>
      <c r="G13" s="27"/>
      <c r="H13" s="71"/>
      <c r="I13" s="284" t="s">
        <v>220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279" t="s">
        <v>221</v>
      </c>
      <c r="CO13" s="73"/>
      <c r="CP13" s="73"/>
      <c r="CQ13" s="73"/>
      <c r="CR13" s="73"/>
      <c r="CS13" s="73"/>
      <c r="CT13" s="73"/>
      <c r="CU13" s="74"/>
      <c r="CV13" s="72" t="s">
        <v>42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63">
        <f>'мб осн'!DF66+'232'!DF66+'мб озд'!DF66:DR66+'мб пит'!DF66:DR66+'кб пит'!DF66:DR66</f>
        <v>6195295.91</v>
      </c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63">
        <f>'мб осн'!DS66+'232'!DS66+'мб озд'!DS66:EE66+'мб пит'!DS66:EE66+'кб пит'!DS66:EE66</f>
        <v>6971686.909999998</v>
      </c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5"/>
      <c r="EF13" s="63">
        <f>'мб осн'!EF66+'232'!EF66+'мб озд'!EF66:ER66+'мб пит'!EF66:ER66+'кб пит'!EF66:ER66</f>
        <v>4617282.91</v>
      </c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5"/>
      <c r="ES13" s="280"/>
      <c r="ET13" s="281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2"/>
    </row>
    <row r="14" spans="1:161" ht="12.75" customHeight="1">
      <c r="A14" s="27" t="s">
        <v>222</v>
      </c>
      <c r="B14" s="27"/>
      <c r="C14" s="27"/>
      <c r="D14" s="27"/>
      <c r="E14" s="27"/>
      <c r="F14" s="27"/>
      <c r="G14" s="27"/>
      <c r="H14" s="71"/>
      <c r="I14" s="284" t="s">
        <v>223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279" t="s">
        <v>224</v>
      </c>
      <c r="CO14" s="73"/>
      <c r="CP14" s="73"/>
      <c r="CQ14" s="73"/>
      <c r="CR14" s="73"/>
      <c r="CS14" s="73"/>
      <c r="CT14" s="73"/>
      <c r="CU14" s="74"/>
      <c r="CV14" s="72" t="s">
        <v>42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63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5"/>
      <c r="DS14" s="63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5"/>
      <c r="EF14" s="63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280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2"/>
    </row>
    <row r="15" spans="1:161" ht="24" customHeight="1">
      <c r="A15" s="27" t="s">
        <v>225</v>
      </c>
      <c r="B15" s="27"/>
      <c r="C15" s="27"/>
      <c r="D15" s="27"/>
      <c r="E15" s="27"/>
      <c r="F15" s="27"/>
      <c r="G15" s="27"/>
      <c r="H15" s="71"/>
      <c r="I15" s="283" t="s">
        <v>226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279" t="s">
        <v>227</v>
      </c>
      <c r="CO15" s="73"/>
      <c r="CP15" s="73"/>
      <c r="CQ15" s="73"/>
      <c r="CR15" s="73"/>
      <c r="CS15" s="73"/>
      <c r="CT15" s="73"/>
      <c r="CU15" s="74"/>
      <c r="CV15" s="72" t="s">
        <v>42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63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5"/>
      <c r="EF15" s="63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280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2"/>
    </row>
    <row r="16" spans="1:161" ht="24" customHeight="1">
      <c r="A16" s="27" t="s">
        <v>228</v>
      </c>
      <c r="B16" s="27"/>
      <c r="C16" s="27"/>
      <c r="D16" s="27"/>
      <c r="E16" s="27"/>
      <c r="F16" s="27"/>
      <c r="G16" s="27"/>
      <c r="H16" s="71"/>
      <c r="I16" s="284" t="s">
        <v>220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279" t="s">
        <v>229</v>
      </c>
      <c r="CO16" s="73"/>
      <c r="CP16" s="73"/>
      <c r="CQ16" s="73"/>
      <c r="CR16" s="73"/>
      <c r="CS16" s="73"/>
      <c r="CT16" s="73"/>
      <c r="CU16" s="74"/>
      <c r="CV16" s="72" t="s">
        <v>42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63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5"/>
      <c r="DS16" s="63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5"/>
      <c r="EF16" s="63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280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2"/>
    </row>
    <row r="17" spans="1:161" ht="12.75" customHeight="1">
      <c r="A17" s="27" t="s">
        <v>230</v>
      </c>
      <c r="B17" s="27"/>
      <c r="C17" s="27"/>
      <c r="D17" s="27"/>
      <c r="E17" s="27"/>
      <c r="F17" s="27"/>
      <c r="G17" s="27"/>
      <c r="H17" s="71"/>
      <c r="I17" s="284" t="s">
        <v>223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279" t="s">
        <v>231</v>
      </c>
      <c r="CO17" s="73"/>
      <c r="CP17" s="73"/>
      <c r="CQ17" s="73"/>
      <c r="CR17" s="73"/>
      <c r="CS17" s="73"/>
      <c r="CT17" s="73"/>
      <c r="CU17" s="74"/>
      <c r="CV17" s="72" t="s">
        <v>42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63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5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280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2"/>
    </row>
    <row r="18" spans="1:161" ht="12.75" customHeight="1">
      <c r="A18" s="27" t="s">
        <v>232</v>
      </c>
      <c r="B18" s="27"/>
      <c r="C18" s="27"/>
      <c r="D18" s="27"/>
      <c r="E18" s="27"/>
      <c r="F18" s="27"/>
      <c r="G18" s="27"/>
      <c r="H18" s="71"/>
      <c r="I18" s="283" t="s">
        <v>233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279" t="s">
        <v>234</v>
      </c>
      <c r="CO18" s="73"/>
      <c r="CP18" s="73"/>
      <c r="CQ18" s="73"/>
      <c r="CR18" s="73"/>
      <c r="CS18" s="73"/>
      <c r="CT18" s="73"/>
      <c r="CU18" s="74"/>
      <c r="CV18" s="72" t="s">
        <v>42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63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5"/>
      <c r="EF18" s="63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5"/>
      <c r="ES18" s="280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2"/>
    </row>
    <row r="19" spans="1:161" ht="11.25">
      <c r="A19" s="27" t="s">
        <v>235</v>
      </c>
      <c r="B19" s="27"/>
      <c r="C19" s="27"/>
      <c r="D19" s="27"/>
      <c r="E19" s="27"/>
      <c r="F19" s="27"/>
      <c r="G19" s="27"/>
      <c r="H19" s="71"/>
      <c r="I19" s="283" t="s">
        <v>236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279" t="s">
        <v>237</v>
      </c>
      <c r="CO19" s="73"/>
      <c r="CP19" s="73"/>
      <c r="CQ19" s="73"/>
      <c r="CR19" s="73"/>
      <c r="CS19" s="73"/>
      <c r="CT19" s="73"/>
      <c r="CU19" s="74"/>
      <c r="CV19" s="72" t="s">
        <v>42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63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5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5"/>
      <c r="EF19" s="63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5"/>
      <c r="ES19" s="280"/>
      <c r="ET19" s="281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282"/>
    </row>
    <row r="20" spans="1:161" ht="24" customHeight="1">
      <c r="A20" s="27" t="s">
        <v>238</v>
      </c>
      <c r="B20" s="27"/>
      <c r="C20" s="27"/>
      <c r="D20" s="27"/>
      <c r="E20" s="27"/>
      <c r="F20" s="27"/>
      <c r="G20" s="27"/>
      <c r="H20" s="71"/>
      <c r="I20" s="284" t="s">
        <v>220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279" t="s">
        <v>239</v>
      </c>
      <c r="CO20" s="73"/>
      <c r="CP20" s="73"/>
      <c r="CQ20" s="73"/>
      <c r="CR20" s="73"/>
      <c r="CS20" s="73"/>
      <c r="CT20" s="73"/>
      <c r="CU20" s="74"/>
      <c r="CV20" s="72" t="s">
        <v>42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63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5"/>
      <c r="DS20" s="63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5"/>
      <c r="EF20" s="63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5"/>
      <c r="ES20" s="280"/>
      <c r="ET20" s="281"/>
      <c r="EU20" s="281"/>
      <c r="EV20" s="281"/>
      <c r="EW20" s="281"/>
      <c r="EX20" s="281"/>
      <c r="EY20" s="281"/>
      <c r="EZ20" s="281"/>
      <c r="FA20" s="281"/>
      <c r="FB20" s="281"/>
      <c r="FC20" s="281"/>
      <c r="FD20" s="281"/>
      <c r="FE20" s="282"/>
    </row>
    <row r="21" spans="1:161" ht="12.75" customHeight="1">
      <c r="A21" s="27" t="s">
        <v>240</v>
      </c>
      <c r="B21" s="27"/>
      <c r="C21" s="27"/>
      <c r="D21" s="27"/>
      <c r="E21" s="27"/>
      <c r="F21" s="27"/>
      <c r="G21" s="27"/>
      <c r="H21" s="71"/>
      <c r="I21" s="284" t="s">
        <v>223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279" t="s">
        <v>241</v>
      </c>
      <c r="CO21" s="73"/>
      <c r="CP21" s="73"/>
      <c r="CQ21" s="73"/>
      <c r="CR21" s="73"/>
      <c r="CS21" s="73"/>
      <c r="CT21" s="73"/>
      <c r="CU21" s="74"/>
      <c r="CV21" s="72" t="s">
        <v>42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63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5"/>
      <c r="DS21" s="63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5"/>
      <c r="EF21" s="63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5"/>
      <c r="ES21" s="280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2"/>
    </row>
    <row r="22" spans="1:161" ht="12" thickBot="1">
      <c r="A22" s="27" t="s">
        <v>242</v>
      </c>
      <c r="B22" s="27"/>
      <c r="C22" s="27"/>
      <c r="D22" s="27"/>
      <c r="E22" s="27"/>
      <c r="F22" s="27"/>
      <c r="G22" s="27"/>
      <c r="H22" s="71"/>
      <c r="I22" s="283" t="s">
        <v>243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285" t="s">
        <v>244</v>
      </c>
      <c r="CO22" s="126"/>
      <c r="CP22" s="126"/>
      <c r="CQ22" s="126"/>
      <c r="CR22" s="126"/>
      <c r="CS22" s="126"/>
      <c r="CT22" s="126"/>
      <c r="CU22" s="127"/>
      <c r="CV22" s="125" t="s">
        <v>42</v>
      </c>
      <c r="CW22" s="126"/>
      <c r="CX22" s="126"/>
      <c r="CY22" s="126"/>
      <c r="CZ22" s="126"/>
      <c r="DA22" s="126"/>
      <c r="DB22" s="126"/>
      <c r="DC22" s="126"/>
      <c r="DD22" s="126"/>
      <c r="DE22" s="127"/>
      <c r="DF22" s="128">
        <f>DF23</f>
        <v>2481693.25</v>
      </c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30"/>
      <c r="DS22" s="128">
        <f>DS23</f>
        <v>2398527.4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f>EF23</f>
        <v>2398527.4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286"/>
      <c r="ET22" s="287"/>
      <c r="EU22" s="287"/>
      <c r="EV22" s="287"/>
      <c r="EW22" s="287"/>
      <c r="EX22" s="287"/>
      <c r="EY22" s="287"/>
      <c r="EZ22" s="287"/>
      <c r="FA22" s="287"/>
      <c r="FB22" s="287"/>
      <c r="FC22" s="287"/>
      <c r="FD22" s="287"/>
      <c r="FE22" s="288"/>
    </row>
    <row r="23" spans="1:161" ht="24" customHeight="1">
      <c r="A23" s="27" t="s">
        <v>245</v>
      </c>
      <c r="B23" s="27"/>
      <c r="C23" s="27"/>
      <c r="D23" s="27"/>
      <c r="E23" s="27"/>
      <c r="F23" s="27"/>
      <c r="G23" s="27"/>
      <c r="H23" s="71"/>
      <c r="I23" s="284" t="s">
        <v>220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289" t="s">
        <v>246</v>
      </c>
      <c r="CO23" s="107"/>
      <c r="CP23" s="107"/>
      <c r="CQ23" s="107"/>
      <c r="CR23" s="107"/>
      <c r="CS23" s="107"/>
      <c r="CT23" s="107"/>
      <c r="CU23" s="108"/>
      <c r="CV23" s="106" t="s">
        <v>42</v>
      </c>
      <c r="CW23" s="107"/>
      <c r="CX23" s="107"/>
      <c r="CY23" s="107"/>
      <c r="CZ23" s="107"/>
      <c r="DA23" s="107"/>
      <c r="DB23" s="107"/>
      <c r="DC23" s="107"/>
      <c r="DD23" s="107"/>
      <c r="DE23" s="108"/>
      <c r="DF23" s="109">
        <f>внеб!DF70</f>
        <v>2481693.25</v>
      </c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1"/>
      <c r="DS23" s="109">
        <f>внеб!DS70</f>
        <v>2398527.4</v>
      </c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1"/>
      <c r="EF23" s="109">
        <f>внеб!EF70</f>
        <v>2398527.4</v>
      </c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1"/>
      <c r="ES23" s="275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7"/>
    </row>
    <row r="24" spans="1:161" ht="11.25">
      <c r="A24" s="27" t="s">
        <v>247</v>
      </c>
      <c r="B24" s="27"/>
      <c r="C24" s="27"/>
      <c r="D24" s="27"/>
      <c r="E24" s="27"/>
      <c r="F24" s="27"/>
      <c r="G24" s="27"/>
      <c r="H24" s="71"/>
      <c r="I24" s="284" t="s">
        <v>248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279" t="s">
        <v>249</v>
      </c>
      <c r="CO24" s="73"/>
      <c r="CP24" s="73"/>
      <c r="CQ24" s="73"/>
      <c r="CR24" s="73"/>
      <c r="CS24" s="73"/>
      <c r="CT24" s="73"/>
      <c r="CU24" s="74"/>
      <c r="CV24" s="72" t="s">
        <v>42</v>
      </c>
      <c r="CW24" s="73"/>
      <c r="CX24" s="73"/>
      <c r="CY24" s="73"/>
      <c r="CZ24" s="73"/>
      <c r="DA24" s="73"/>
      <c r="DB24" s="73"/>
      <c r="DC24" s="73"/>
      <c r="DD24" s="73"/>
      <c r="DE24" s="74"/>
      <c r="DF24" s="63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5"/>
      <c r="DS24" s="63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5"/>
      <c r="EF24" s="63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5"/>
      <c r="ES24" s="280"/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2"/>
    </row>
    <row r="25" spans="1:161" ht="24" customHeight="1">
      <c r="A25" s="27" t="s">
        <v>13</v>
      </c>
      <c r="B25" s="27"/>
      <c r="C25" s="27"/>
      <c r="D25" s="27"/>
      <c r="E25" s="27"/>
      <c r="F25" s="27"/>
      <c r="G25" s="27"/>
      <c r="H25" s="71"/>
      <c r="I25" s="290" t="s">
        <v>250</v>
      </c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79" t="s">
        <v>251</v>
      </c>
      <c r="CO25" s="73"/>
      <c r="CP25" s="73"/>
      <c r="CQ25" s="73"/>
      <c r="CR25" s="73"/>
      <c r="CS25" s="73"/>
      <c r="CT25" s="73"/>
      <c r="CU25" s="74"/>
      <c r="CV25" s="72" t="s">
        <v>42</v>
      </c>
      <c r="CW25" s="73"/>
      <c r="CX25" s="73"/>
      <c r="CY25" s="73"/>
      <c r="CZ25" s="73"/>
      <c r="DA25" s="73"/>
      <c r="DB25" s="73"/>
      <c r="DC25" s="73"/>
      <c r="DD25" s="73"/>
      <c r="DE25" s="74"/>
      <c r="DF25" s="291">
        <f>DF7</f>
        <v>8676989.16</v>
      </c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3"/>
      <c r="DS25" s="291">
        <f>DS7</f>
        <v>9370214.309999999</v>
      </c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3"/>
      <c r="EF25" s="291">
        <f>EF7</f>
        <v>7015810.3100000005</v>
      </c>
      <c r="EG25" s="292"/>
      <c r="EH25" s="292"/>
      <c r="EI25" s="292"/>
      <c r="EJ25" s="292"/>
      <c r="EK25" s="292"/>
      <c r="EL25" s="292"/>
      <c r="EM25" s="292"/>
      <c r="EN25" s="292"/>
      <c r="EO25" s="292"/>
      <c r="EP25" s="292"/>
      <c r="EQ25" s="292"/>
      <c r="ER25" s="293"/>
      <c r="ES25" s="280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2"/>
    </row>
    <row r="26" spans="1:161" ht="11.25">
      <c r="A26" s="116"/>
      <c r="B26" s="116"/>
      <c r="C26" s="116"/>
      <c r="D26" s="116"/>
      <c r="E26" s="116"/>
      <c r="F26" s="116"/>
      <c r="G26" s="116"/>
      <c r="H26" s="117"/>
      <c r="I26" s="294" t="s">
        <v>252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295"/>
      <c r="CN26" s="296" t="s">
        <v>253</v>
      </c>
      <c r="CO26" s="119"/>
      <c r="CP26" s="119"/>
      <c r="CQ26" s="119"/>
      <c r="CR26" s="119"/>
      <c r="CS26" s="119"/>
      <c r="CT26" s="119"/>
      <c r="CU26" s="120"/>
      <c r="CV26" s="118"/>
      <c r="CW26" s="119"/>
      <c r="CX26" s="119"/>
      <c r="CY26" s="119"/>
      <c r="CZ26" s="119"/>
      <c r="DA26" s="119"/>
      <c r="DB26" s="119"/>
      <c r="DC26" s="119"/>
      <c r="DD26" s="119"/>
      <c r="DE26" s="120"/>
      <c r="DF26" s="101">
        <f>DF25</f>
        <v>8676989.16</v>
      </c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3"/>
      <c r="DS26" s="101">
        <f>DS25</f>
        <v>9370214.309999999</v>
      </c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3"/>
      <c r="EF26" s="101">
        <f>EF25</f>
        <v>7015810.3100000005</v>
      </c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3"/>
      <c r="ES26" s="298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300"/>
    </row>
    <row r="27" spans="1:161" ht="11.25">
      <c r="A27" s="95"/>
      <c r="B27" s="95"/>
      <c r="C27" s="95"/>
      <c r="D27" s="95"/>
      <c r="E27" s="95"/>
      <c r="F27" s="95"/>
      <c r="G27" s="95"/>
      <c r="H27" s="96"/>
      <c r="I27" s="304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297"/>
      <c r="CO27" s="88"/>
      <c r="CP27" s="88"/>
      <c r="CQ27" s="88"/>
      <c r="CR27" s="88"/>
      <c r="CS27" s="88"/>
      <c r="CT27" s="88"/>
      <c r="CU27" s="89"/>
      <c r="CV27" s="87"/>
      <c r="CW27" s="88"/>
      <c r="CX27" s="88"/>
      <c r="CY27" s="88"/>
      <c r="CZ27" s="88"/>
      <c r="DA27" s="88"/>
      <c r="DB27" s="88"/>
      <c r="DC27" s="88"/>
      <c r="DD27" s="88"/>
      <c r="DE27" s="89"/>
      <c r="DF27" s="84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6"/>
      <c r="DS27" s="84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6"/>
      <c r="EF27" s="84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6"/>
      <c r="ES27" s="301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3"/>
    </row>
    <row r="28" spans="1:161" ht="24" customHeight="1">
      <c r="A28" s="27" t="s">
        <v>14</v>
      </c>
      <c r="B28" s="27"/>
      <c r="C28" s="27"/>
      <c r="D28" s="27"/>
      <c r="E28" s="27"/>
      <c r="F28" s="27"/>
      <c r="G28" s="27"/>
      <c r="H28" s="71"/>
      <c r="I28" s="290" t="s">
        <v>254</v>
      </c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79" t="s">
        <v>255</v>
      </c>
      <c r="CO28" s="73"/>
      <c r="CP28" s="73"/>
      <c r="CQ28" s="73"/>
      <c r="CR28" s="73"/>
      <c r="CS28" s="73"/>
      <c r="CT28" s="73"/>
      <c r="CU28" s="74"/>
      <c r="CV28" s="72" t="s">
        <v>42</v>
      </c>
      <c r="CW28" s="73"/>
      <c r="CX28" s="73"/>
      <c r="CY28" s="73"/>
      <c r="CZ28" s="73"/>
      <c r="DA28" s="73"/>
      <c r="DB28" s="73"/>
      <c r="DC28" s="73"/>
      <c r="DD28" s="73"/>
      <c r="DE28" s="74"/>
      <c r="DF28" s="63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5"/>
      <c r="DS28" s="63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5"/>
      <c r="EF28" s="63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5"/>
      <c r="ES28" s="280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2"/>
    </row>
    <row r="29" spans="1:161" ht="11.25">
      <c r="A29" s="116"/>
      <c r="B29" s="116"/>
      <c r="C29" s="116"/>
      <c r="D29" s="116"/>
      <c r="E29" s="116"/>
      <c r="F29" s="116"/>
      <c r="G29" s="116"/>
      <c r="H29" s="117"/>
      <c r="I29" s="294" t="s">
        <v>252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295"/>
      <c r="CN29" s="296" t="s">
        <v>256</v>
      </c>
      <c r="CO29" s="119"/>
      <c r="CP29" s="119"/>
      <c r="CQ29" s="119"/>
      <c r="CR29" s="119"/>
      <c r="CS29" s="119"/>
      <c r="CT29" s="119"/>
      <c r="CU29" s="120"/>
      <c r="CV29" s="118"/>
      <c r="CW29" s="119"/>
      <c r="CX29" s="119"/>
      <c r="CY29" s="119"/>
      <c r="CZ29" s="119"/>
      <c r="DA29" s="119"/>
      <c r="DB29" s="119"/>
      <c r="DC29" s="119"/>
      <c r="DD29" s="119"/>
      <c r="DE29" s="120"/>
      <c r="DF29" s="101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3"/>
      <c r="DS29" s="101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3"/>
      <c r="EF29" s="101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3"/>
      <c r="ES29" s="298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300"/>
    </row>
    <row r="30" spans="1:161" ht="12" thickBot="1">
      <c r="A30" s="95"/>
      <c r="B30" s="95"/>
      <c r="C30" s="95"/>
      <c r="D30" s="95"/>
      <c r="E30" s="95"/>
      <c r="F30" s="95"/>
      <c r="G30" s="95"/>
      <c r="H30" s="96"/>
      <c r="I30" s="304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305"/>
      <c r="CO30" s="306"/>
      <c r="CP30" s="306"/>
      <c r="CQ30" s="306"/>
      <c r="CR30" s="306"/>
      <c r="CS30" s="306"/>
      <c r="CT30" s="306"/>
      <c r="CU30" s="307"/>
      <c r="CV30" s="308"/>
      <c r="CW30" s="306"/>
      <c r="CX30" s="306"/>
      <c r="CY30" s="306"/>
      <c r="CZ30" s="306"/>
      <c r="DA30" s="306"/>
      <c r="DB30" s="306"/>
      <c r="DC30" s="306"/>
      <c r="DD30" s="306"/>
      <c r="DE30" s="307"/>
      <c r="DF30" s="309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1"/>
      <c r="DS30" s="309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0"/>
      <c r="EE30" s="311"/>
      <c r="EF30" s="309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1"/>
      <c r="ES30" s="312"/>
      <c r="ET30" s="313"/>
      <c r="EU30" s="313"/>
      <c r="EV30" s="313"/>
      <c r="EW30" s="313"/>
      <c r="EX30" s="313"/>
      <c r="EY30" s="313"/>
      <c r="EZ30" s="313"/>
      <c r="FA30" s="313"/>
      <c r="FB30" s="313"/>
      <c r="FC30" s="313"/>
      <c r="FD30" s="313"/>
      <c r="FE30" s="314"/>
    </row>
    <row r="32" spans="9:96" ht="12.75">
      <c r="I32" s="18" t="s">
        <v>257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9:96" ht="12.75">
      <c r="I33" s="18" t="s">
        <v>258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57" t="s">
        <v>361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18"/>
      <c r="BJ33" s="18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18"/>
      <c r="BX33" s="18"/>
      <c r="BY33" s="57" t="s">
        <v>369</v>
      </c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</row>
    <row r="34" spans="9:96" s="4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315" t="s">
        <v>259</v>
      </c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18"/>
      <c r="BJ34" s="18"/>
      <c r="BK34" s="315" t="s">
        <v>22</v>
      </c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18"/>
      <c r="BX34" s="18"/>
      <c r="BY34" s="315" t="s">
        <v>23</v>
      </c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</row>
    <row r="35" spans="9:96" s="4" customFormat="1" ht="3" customHeight="1"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8"/>
      <c r="BJ35" s="18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18"/>
      <c r="BX35" s="18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9:96" ht="12.75">
      <c r="I36" s="18" t="s">
        <v>260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57" t="s">
        <v>349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18"/>
      <c r="BF36" s="18"/>
      <c r="BG36" s="57" t="s">
        <v>350</v>
      </c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18"/>
      <c r="BZ36" s="18"/>
      <c r="CA36" s="45" t="s">
        <v>351</v>
      </c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9:96" s="4" customFormat="1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315" t="s">
        <v>259</v>
      </c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18"/>
      <c r="BF37" s="18"/>
      <c r="BG37" s="315" t="s">
        <v>261</v>
      </c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18"/>
      <c r="BZ37" s="18"/>
      <c r="CA37" s="62" t="s">
        <v>262</v>
      </c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</row>
    <row r="38" spans="9:96" s="4" customFormat="1" ht="3" customHeight="1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"/>
      <c r="BF38" s="18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18"/>
      <c r="BZ38" s="18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9:96" ht="12.75">
      <c r="I39" s="44" t="s">
        <v>24</v>
      </c>
      <c r="J39" s="44"/>
      <c r="K39" s="45" t="s">
        <v>268</v>
      </c>
      <c r="L39" s="45"/>
      <c r="M39" s="45"/>
      <c r="N39" s="59" t="s">
        <v>24</v>
      </c>
      <c r="O39" s="59"/>
      <c r="P39" s="18"/>
      <c r="Q39" s="45" t="s">
        <v>269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4">
        <v>20</v>
      </c>
      <c r="AG39" s="44"/>
      <c r="AH39" s="44"/>
      <c r="AI39" s="46" t="s">
        <v>270</v>
      </c>
      <c r="AJ39" s="46"/>
      <c r="AK39" s="46"/>
      <c r="AL39" s="18" t="s">
        <v>6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9:96" ht="13.5" thickBot="1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0" t="s">
        <v>263</v>
      </c>
      <c r="CM42" s="11"/>
    </row>
    <row r="43" spans="1:91" ht="11.25">
      <c r="A43" s="316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17"/>
    </row>
    <row r="44" spans="1:91" s="4" customFormat="1" ht="12.75">
      <c r="A44" s="318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319"/>
      <c r="CM44" s="320"/>
    </row>
    <row r="45" spans="1:91" s="4" customFormat="1" ht="6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3"/>
    </row>
    <row r="46" spans="1:91" ht="11.25">
      <c r="A46" s="316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17"/>
    </row>
    <row r="47" spans="1:91" s="4" customFormat="1" ht="8.25">
      <c r="A47" s="321" t="s">
        <v>22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AH47" s="322" t="s">
        <v>23</v>
      </c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3"/>
    </row>
    <row r="48" spans="1:91" ht="11.25">
      <c r="A48" s="10"/>
      <c r="CM48" s="11"/>
    </row>
    <row r="49" spans="1:91" ht="11.25">
      <c r="A49" s="324" t="s">
        <v>24</v>
      </c>
      <c r="B49" s="325"/>
      <c r="C49" s="95"/>
      <c r="D49" s="95"/>
      <c r="E49" s="95"/>
      <c r="F49" s="326" t="s">
        <v>24</v>
      </c>
      <c r="G49" s="326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325">
        <v>20</v>
      </c>
      <c r="Y49" s="325"/>
      <c r="Z49" s="325"/>
      <c r="AA49" s="327"/>
      <c r="AB49" s="327"/>
      <c r="AC49" s="327"/>
      <c r="AD49" s="1" t="s">
        <v>6</v>
      </c>
      <c r="CM49" s="11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235">
    <mergeCell ref="A49:B49"/>
    <mergeCell ref="C49:E49"/>
    <mergeCell ref="F49:G49"/>
    <mergeCell ref="I49:W49"/>
    <mergeCell ref="X49:Z49"/>
    <mergeCell ref="AA49:AC49"/>
    <mergeCell ref="A43:CM43"/>
    <mergeCell ref="A44:CM44"/>
    <mergeCell ref="A46:Y46"/>
    <mergeCell ref="AH46:CM46"/>
    <mergeCell ref="A47:Y47"/>
    <mergeCell ref="AH47:CM47"/>
    <mergeCell ref="I39:J39"/>
    <mergeCell ref="K39:M39"/>
    <mergeCell ref="N39:O39"/>
    <mergeCell ref="Q39:AE39"/>
    <mergeCell ref="AF39:AH39"/>
    <mergeCell ref="AI39:AK39"/>
    <mergeCell ref="AM36:BD36"/>
    <mergeCell ref="BG36:BX36"/>
    <mergeCell ref="CA36:CR36"/>
    <mergeCell ref="AM37:BD37"/>
    <mergeCell ref="BG37:BX37"/>
    <mergeCell ref="CA37:CR37"/>
    <mergeCell ref="AQ33:BH33"/>
    <mergeCell ref="BK33:BV33"/>
    <mergeCell ref="BY33:CR33"/>
    <mergeCell ref="AQ34:BH34"/>
    <mergeCell ref="BK34:BV34"/>
    <mergeCell ref="BY34:CR34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A26:H27"/>
    <mergeCell ref="I26:CM26"/>
    <mergeCell ref="CN26:CU27"/>
    <mergeCell ref="CV26:DE27"/>
    <mergeCell ref="DF26:DR27"/>
    <mergeCell ref="DS26:EE27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4:H24"/>
    <mergeCell ref="I24:CM24"/>
    <mergeCell ref="CN24:CU24"/>
    <mergeCell ref="CV24:DE24"/>
    <mergeCell ref="DF24:DR24"/>
    <mergeCell ref="DS24:EE24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2:CM22"/>
    <mergeCell ref="CN22:CU22"/>
    <mergeCell ref="CV22:DE22"/>
    <mergeCell ref="DF22:DR22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0:H20"/>
    <mergeCell ref="I20:CM20"/>
    <mergeCell ref="CN20:CU20"/>
    <mergeCell ref="CV20:DE20"/>
    <mergeCell ref="DF20:DR20"/>
    <mergeCell ref="DS20:EE20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8:H18"/>
    <mergeCell ref="I18:CM18"/>
    <mergeCell ref="CN18:CU18"/>
    <mergeCell ref="CV18:DE18"/>
    <mergeCell ref="DF18:DR18"/>
    <mergeCell ref="DS18:EE18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6:H16"/>
    <mergeCell ref="I16:CM16"/>
    <mergeCell ref="CN16:CU16"/>
    <mergeCell ref="CV16:DE16"/>
    <mergeCell ref="DF16:DR16"/>
    <mergeCell ref="DS16:EE16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4:H14"/>
    <mergeCell ref="I14:CM14"/>
    <mergeCell ref="CN14:CU14"/>
    <mergeCell ref="CV14:DE14"/>
    <mergeCell ref="DF14:DR14"/>
    <mergeCell ref="DS14:EE14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2:H12"/>
    <mergeCell ref="I12:CM12"/>
    <mergeCell ref="CN12:CU12"/>
    <mergeCell ref="CV12:DE12"/>
    <mergeCell ref="DF12:DR12"/>
    <mergeCell ref="DS12:EE12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0:H10"/>
    <mergeCell ref="I10:CM10"/>
    <mergeCell ref="CN10:CU10"/>
    <mergeCell ref="CV10:DE10"/>
    <mergeCell ref="DF10:DR10"/>
    <mergeCell ref="DS10:EE10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8:H8"/>
    <mergeCell ref="I8:CM8"/>
    <mergeCell ref="CN8:CU8"/>
    <mergeCell ref="CV8:DE8"/>
    <mergeCell ref="DF8:DR8"/>
    <mergeCell ref="DS8:EE8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2020-03-12T02:51:24Z</cp:lastPrinted>
  <dcterms:created xsi:type="dcterms:W3CDTF">2011-01-11T10:25:48Z</dcterms:created>
  <dcterms:modified xsi:type="dcterms:W3CDTF">2020-07-27T04:47:50Z</dcterms:modified>
  <cp:category/>
  <cp:version/>
  <cp:contentType/>
  <cp:contentStatus/>
</cp:coreProperties>
</file>